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0475" windowHeight="15360"/>
  </bookViews>
  <sheets>
    <sheet name="creation_tours_fr" sheetId="2" r:id="rId1"/>
    <sheet name="creation_tours_de" sheetId="4" r:id="rId2"/>
    <sheet name="elements" sheetId="1" r:id="rId3"/>
  </sheets>
  <definedNames>
    <definedName name="NumAB">elements!$C$162:$C$250</definedName>
    <definedName name="NumBF">elements!$C$311:$C$456</definedName>
    <definedName name="NumBP">elements!$C$457:$C$579</definedName>
    <definedName name="NumSO">elements!$C$2:$C$161</definedName>
    <definedName name="NumSol">elements!$C$2:$C$161</definedName>
    <definedName name="NumST">elements!$C$251:$C$310</definedName>
    <definedName name="_xlnm.Print_Area" localSheetId="1">creation_tours_de!$A$1:$G$75</definedName>
    <definedName name="_xlnm.Print_Area" localSheetId="0">creation_tours_fr!$A$1:$F$75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9" i="4" l="1"/>
  <c r="E40" i="4"/>
  <c r="E41" i="4"/>
  <c r="E39" i="2"/>
  <c r="E40" i="2"/>
  <c r="E41" i="2"/>
  <c r="F16" i="2"/>
  <c r="D15" i="2"/>
  <c r="F15" i="2" s="1"/>
  <c r="D14" i="2"/>
  <c r="F14" i="2" s="1"/>
  <c r="D13" i="2"/>
  <c r="F13" i="2" s="1"/>
  <c r="D12" i="2"/>
  <c r="F12" i="2" s="1"/>
  <c r="D11" i="2"/>
  <c r="F11" i="2" s="1"/>
  <c r="D10" i="2"/>
  <c r="F10" i="2" s="1"/>
  <c r="E62" i="4"/>
  <c r="E63" i="4"/>
  <c r="E64" i="4"/>
  <c r="E65" i="4"/>
  <c r="E66" i="4"/>
  <c r="E67" i="4"/>
  <c r="E68" i="4"/>
  <c r="E69" i="4"/>
  <c r="E48" i="4"/>
  <c r="E49" i="4"/>
  <c r="E50" i="4"/>
  <c r="E51" i="4"/>
  <c r="E52" i="4"/>
  <c r="E53" i="4"/>
  <c r="E54" i="4"/>
  <c r="E55" i="4"/>
  <c r="E25" i="4"/>
  <c r="E26" i="4"/>
  <c r="E27" i="4"/>
  <c r="E28" i="4"/>
  <c r="E29" i="4"/>
  <c r="E30" i="4"/>
  <c r="E31" i="4"/>
  <c r="E32" i="4"/>
  <c r="E10" i="4"/>
  <c r="E11" i="4"/>
  <c r="E12" i="4"/>
  <c r="E13" i="4"/>
  <c r="E14" i="4"/>
  <c r="E15" i="4"/>
  <c r="E16" i="4"/>
  <c r="E17" i="4"/>
  <c r="E11" i="2"/>
  <c r="E12" i="2"/>
  <c r="E13" i="2"/>
  <c r="E14" i="2"/>
  <c r="E15" i="2"/>
  <c r="E10" i="2"/>
  <c r="D41" i="4"/>
  <c r="D40" i="4"/>
  <c r="D39" i="4"/>
  <c r="F41" i="4"/>
  <c r="F40" i="4"/>
  <c r="F39" i="4"/>
  <c r="F41" i="2"/>
  <c r="D41" i="2"/>
  <c r="F40" i="2"/>
  <c r="D40" i="2"/>
  <c r="F39" i="2"/>
  <c r="D39" i="2"/>
  <c r="D63" i="4"/>
  <c r="F63" i="4"/>
  <c r="D64" i="4"/>
  <c r="F64" i="4"/>
  <c r="D65" i="4"/>
  <c r="F65" i="4"/>
  <c r="D66" i="4"/>
  <c r="F66" i="4"/>
  <c r="D67" i="4"/>
  <c r="F67" i="4"/>
  <c r="F62" i="4"/>
  <c r="D62" i="4"/>
  <c r="D49" i="4"/>
  <c r="F49" i="4"/>
  <c r="D50" i="4"/>
  <c r="F50" i="4"/>
  <c r="D51" i="4"/>
  <c r="F51" i="4"/>
  <c r="D52" i="4"/>
  <c r="F52" i="4"/>
  <c r="D53" i="4"/>
  <c r="F53" i="4"/>
  <c r="F48" i="4"/>
  <c r="D48" i="4"/>
  <c r="D26" i="4"/>
  <c r="F26" i="4"/>
  <c r="D27" i="4"/>
  <c r="F27" i="4"/>
  <c r="D28" i="4"/>
  <c r="F28" i="4"/>
  <c r="D29" i="4"/>
  <c r="F29" i="4"/>
  <c r="D30" i="4"/>
  <c r="F30" i="4"/>
  <c r="F25" i="4"/>
  <c r="D25" i="4"/>
  <c r="D11" i="4"/>
  <c r="F11" i="4"/>
  <c r="D12" i="4"/>
  <c r="F12" i="4"/>
  <c r="D13" i="4"/>
  <c r="F13" i="4"/>
  <c r="D14" i="4"/>
  <c r="F14" i="4"/>
  <c r="D15" i="4"/>
  <c r="F15" i="4"/>
  <c r="F10" i="4"/>
  <c r="D10" i="4"/>
  <c r="D63" i="2"/>
  <c r="E63" i="2"/>
  <c r="F63" i="2"/>
  <c r="D64" i="2"/>
  <c r="E64" i="2"/>
  <c r="F64" i="2"/>
  <c r="D65" i="2"/>
  <c r="E65" i="2"/>
  <c r="F65" i="2"/>
  <c r="D66" i="2"/>
  <c r="E66" i="2"/>
  <c r="F66" i="2"/>
  <c r="D67" i="2"/>
  <c r="E67" i="2"/>
  <c r="F67" i="2"/>
  <c r="F62" i="2"/>
  <c r="E62" i="2"/>
  <c r="D62" i="2"/>
  <c r="D49" i="2"/>
  <c r="E49" i="2"/>
  <c r="F49" i="2"/>
  <c r="D50" i="2"/>
  <c r="E50" i="2"/>
  <c r="F50" i="2"/>
  <c r="D51" i="2"/>
  <c r="E51" i="2"/>
  <c r="F51" i="2"/>
  <c r="D52" i="2"/>
  <c r="E52" i="2"/>
  <c r="F52" i="2"/>
  <c r="D53" i="2"/>
  <c r="E53" i="2"/>
  <c r="F53" i="2"/>
  <c r="F48" i="2"/>
  <c r="E48" i="2"/>
  <c r="D48" i="2"/>
  <c r="F26" i="2"/>
  <c r="F27" i="2"/>
  <c r="F28" i="2"/>
  <c r="F29" i="2"/>
  <c r="F30" i="2"/>
  <c r="E26" i="2"/>
  <c r="E27" i="2"/>
  <c r="E28" i="2"/>
  <c r="E29" i="2"/>
  <c r="E30" i="2"/>
  <c r="F25" i="2"/>
  <c r="E25" i="2"/>
  <c r="D26" i="2"/>
  <c r="D27" i="2"/>
  <c r="D28" i="2"/>
  <c r="D29" i="2"/>
  <c r="D30" i="2"/>
  <c r="D31" i="2"/>
  <c r="D25" i="2"/>
  <c r="D16" i="2"/>
  <c r="D69" i="4"/>
  <c r="D68" i="4"/>
  <c r="D55" i="4"/>
  <c r="D54" i="4"/>
  <c r="D32" i="4"/>
  <c r="D31" i="4"/>
  <c r="D17" i="4"/>
  <c r="D16" i="4"/>
  <c r="F69" i="4"/>
  <c r="F68" i="4"/>
  <c r="F55" i="4"/>
  <c r="F54" i="4"/>
  <c r="F32" i="4"/>
  <c r="F31" i="4"/>
  <c r="F17" i="4"/>
  <c r="F16" i="4"/>
  <c r="E68" i="2"/>
  <c r="E69" i="2"/>
  <c r="E54" i="2"/>
  <c r="E55" i="2"/>
  <c r="E31" i="2"/>
  <c r="E32" i="2"/>
  <c r="E16" i="2"/>
  <c r="E17" i="2"/>
  <c r="F69" i="2"/>
  <c r="D69" i="2"/>
  <c r="F68" i="2"/>
  <c r="D68" i="2"/>
  <c r="F55" i="2"/>
  <c r="D55" i="2"/>
  <c r="F54" i="2"/>
  <c r="D54" i="2"/>
  <c r="F32" i="2"/>
  <c r="D32" i="2"/>
  <c r="F31" i="2"/>
  <c r="D17" i="2"/>
  <c r="F17" i="2"/>
  <c r="I48" i="4" l="1"/>
  <c r="I11" i="4"/>
  <c r="E19" i="4" s="1"/>
  <c r="I39" i="4"/>
  <c r="I49" i="2"/>
  <c r="E56" i="2" s="1"/>
  <c r="E18" i="4"/>
  <c r="I51" i="4"/>
  <c r="E58" i="4" s="1"/>
  <c r="I65" i="4"/>
  <c r="E74" i="4" s="1"/>
  <c r="I39" i="2"/>
  <c r="I12" i="4"/>
  <c r="E20" i="4" s="1"/>
  <c r="I64" i="2"/>
  <c r="E73" i="2" s="1"/>
  <c r="I50" i="2"/>
  <c r="E57" i="2" s="1"/>
  <c r="I40" i="4"/>
  <c r="E70" i="4"/>
  <c r="I41" i="4"/>
  <c r="E44" i="4" s="1"/>
  <c r="I51" i="2"/>
  <c r="E58" i="2" s="1"/>
  <c r="I26" i="4"/>
  <c r="E33" i="4" s="1"/>
  <c r="I49" i="4"/>
  <c r="E56" i="4" s="1"/>
  <c r="I62" i="4"/>
  <c r="I65" i="2"/>
  <c r="E74" i="2" s="1"/>
  <c r="I27" i="4"/>
  <c r="E34" i="4" s="1"/>
  <c r="I50" i="4"/>
  <c r="E57" i="4" s="1"/>
  <c r="I64" i="4"/>
  <c r="E73" i="4" s="1"/>
  <c r="I28" i="2"/>
  <c r="E35" i="2" s="1"/>
  <c r="E70" i="2"/>
  <c r="I28" i="4"/>
  <c r="E35" i="4" s="1"/>
  <c r="E18" i="2"/>
  <c r="I10" i="4"/>
  <c r="I41" i="2"/>
  <c r="E44" i="2" s="1"/>
  <c r="I62" i="2"/>
  <c r="I26" i="2"/>
  <c r="I13" i="2"/>
  <c r="E21" i="2" s="1"/>
  <c r="I40" i="2"/>
  <c r="I48" i="2"/>
  <c r="I25" i="4"/>
  <c r="E71" i="4"/>
  <c r="E71" i="2"/>
  <c r="I63" i="2"/>
  <c r="I25" i="2"/>
  <c r="I27" i="2"/>
  <c r="E34" i="2" s="1"/>
  <c r="I63" i="4"/>
  <c r="I13" i="4"/>
  <c r="E21" i="4" s="1"/>
  <c r="I10" i="2"/>
  <c r="I11" i="2"/>
  <c r="I12" i="2"/>
  <c r="E20" i="2" l="1"/>
  <c r="E19" i="2"/>
  <c r="E59" i="2"/>
  <c r="E36" i="4"/>
  <c r="E59" i="4"/>
  <c r="E43" i="4"/>
  <c r="E45" i="4"/>
  <c r="E42" i="4"/>
  <c r="E42" i="2"/>
  <c r="E75" i="2"/>
  <c r="E72" i="2"/>
  <c r="E36" i="2"/>
  <c r="E33" i="2"/>
  <c r="E22" i="4"/>
  <c r="E72" i="4"/>
  <c r="E75" i="4"/>
  <c r="E43" i="2"/>
  <c r="E45" i="2"/>
  <c r="E22" i="2"/>
</calcChain>
</file>

<file path=xl/sharedStrings.xml><?xml version="1.0" encoding="utf-8"?>
<sst xmlns="http://schemas.openxmlformats.org/spreadsheetml/2006/main" count="3115" uniqueCount="1248">
  <si>
    <t>B</t>
  </si>
  <si>
    <t>Kerze --</t>
  </si>
  <si>
    <t>Chandelle --</t>
  </si>
  <si>
    <t>Unterarmstand --</t>
  </si>
  <si>
    <t>Appui renv. sur les avant-bras --</t>
  </si>
  <si>
    <t>Kopfstand --</t>
  </si>
  <si>
    <t>Appui renv. sur la tête --</t>
  </si>
  <si>
    <t>Rad zum Hstand</t>
  </si>
  <si>
    <t>Roue à l'appui renversé</t>
  </si>
  <si>
    <t>Rad zum Hstand --</t>
  </si>
  <si>
    <t>Roue à l'appui renversé --</t>
  </si>
  <si>
    <t>S'établir à l'appui renv. et rouler en avant à la station ou à la stat. les j. écartées</t>
  </si>
  <si>
    <t>Hochschwingen zum Hstand und zurück</t>
  </si>
  <si>
    <t>S'établir à l'appui renv. et retour à la station</t>
  </si>
  <si>
    <t>Hochschwingen zum Hstand --</t>
  </si>
  <si>
    <t>S'établir à l'appui renv. --</t>
  </si>
  <si>
    <t>Hstand -- mit quergegr. Beinen</t>
  </si>
  <si>
    <t>Appui renv. j. écartées transv. --</t>
  </si>
  <si>
    <t>Hstand -- mit seitwärtsgegr. Beinen</t>
  </si>
  <si>
    <t>Appui renv. j. écartées lat. --</t>
  </si>
  <si>
    <t>1/2 Dr. zum Hstand</t>
  </si>
  <si>
    <t>S’établir à l’app. renv. en faisant un 1/2 tour</t>
  </si>
  <si>
    <t>1/2 Dr. zum Hstand --</t>
  </si>
  <si>
    <t>Handstandhüpfen und abrollen mit gestr. Armen</t>
  </si>
  <si>
    <t>Appui renversé repoussé et roulé en av. avec les bras tendus</t>
  </si>
  <si>
    <t>Aus Kopfstand mit Schwung zum Hstand</t>
  </si>
  <si>
    <t>De l'appui renv. sur la tête s'élever avec élan à l'appui renv.</t>
  </si>
  <si>
    <t>Aus Kopfstand mit Schwung zum Hstand --</t>
  </si>
  <si>
    <t>De l'appui renv. sur la tête s'élever avec élan à l'appui renv. --</t>
  </si>
  <si>
    <t>Healy-Quirl zum Liegestütz rl.</t>
  </si>
  <si>
    <t>Healy-Quirl à l'appui dorsal</t>
  </si>
  <si>
    <t>No_element</t>
  </si>
  <si>
    <t>Nom_element_de</t>
  </si>
  <si>
    <t>Nom_element_fr</t>
  </si>
  <si>
    <t>categorie</t>
  </si>
  <si>
    <t>structure</t>
  </si>
  <si>
    <t>Sol</t>
  </si>
  <si>
    <t>Engin_fr</t>
  </si>
  <si>
    <t>Engin_de</t>
  </si>
  <si>
    <t>Catégorie</t>
  </si>
  <si>
    <t>Aus Kopfstand: Heben zum Hstand</t>
  </si>
  <si>
    <t>De l'appui renv. sur la tête, s’élever à l'appui renv.</t>
  </si>
  <si>
    <t>Aus Kopfstand: Heben zum Hstand --</t>
  </si>
  <si>
    <t>De l'appui renv. sur la tête, s’élever à l'appui renv. --</t>
  </si>
  <si>
    <t>Heben des geb. Körpers mit geb. Armen und gegr. Beinen zum Hstand (oder Hstand --)</t>
  </si>
  <si>
    <t>S'élever corps carpé, jambes écartées, bras fléchis à l'appui renversé (ou renv. --)</t>
  </si>
  <si>
    <t>Heben des geb. Körpers mit gestr. Armen und geschlossenen Beinen zum Hstand (oder Hstand --)</t>
  </si>
  <si>
    <t>Heben des geb. Körpers mit gestr. Armen und gegr. Beinen zum Hstand (oder Hstand --)</t>
  </si>
  <si>
    <t>S'élever corps carpé b. td. j. écartées à l'appui renv. (ou renv. -- )</t>
  </si>
  <si>
    <t>Endorolle (Rolle vw. durch den Grätschwinkelstütz, heben des geb. Körpers mit gestr. Armen und gegr. Beinen zum Hstand oder Hstand --)</t>
  </si>
  <si>
    <t>Aus Hstand: Senken zum Grätschwinkelstütz --</t>
  </si>
  <si>
    <t>De l'appui renversé, s'abaisser à l'équerre écartée --</t>
  </si>
  <si>
    <t>Winkelstütz --</t>
  </si>
  <si>
    <t>Equerre --</t>
  </si>
  <si>
    <t>Grätschwinkelstütz --</t>
  </si>
  <si>
    <t>Equerre écarté --</t>
  </si>
  <si>
    <t>Spitzwinkelstütz -- (gegr. oder geb.)</t>
  </si>
  <si>
    <t>Equerre jambes levées -- (écartées ou serrées)</t>
  </si>
  <si>
    <t>Strecksprung</t>
  </si>
  <si>
    <t>Saut en extension</t>
  </si>
  <si>
    <t>Strecksprung mit 1/2 Dr.</t>
  </si>
  <si>
    <t>Saut en extension avex 1/2 tour</t>
  </si>
  <si>
    <t>Strecksprung mit 1/1 Dr.</t>
  </si>
  <si>
    <t>Saut en extension avec 1/1 tour</t>
  </si>
  <si>
    <t>Hocksprung</t>
  </si>
  <si>
    <t>Saut groupé</t>
  </si>
  <si>
    <t>Hocksprung mit 1/2 Dr.</t>
  </si>
  <si>
    <t>Saut groupé avec 1/2 tour</t>
  </si>
  <si>
    <t>Saut une jambe tendue en avant, l'autre jambe groupée (l'appel peut se faire avec 1 pied ou pieds joints)</t>
  </si>
  <si>
    <t>Grätschsprung (Absprung beidbeinig)</t>
  </si>
  <si>
    <t>Saut écarté lat. (départ pieds joints)</t>
  </si>
  <si>
    <t>Quergrätschsprung (Absprung beidbeinig)</t>
  </si>
  <si>
    <t>Saut écarté transv. (départ pieds joints)</t>
  </si>
  <si>
    <t>Bücksprung</t>
  </si>
  <si>
    <t>Saut carpé</t>
  </si>
  <si>
    <t>Grätschwinkelsprung</t>
  </si>
  <si>
    <t>Saut carpé écarté</t>
  </si>
  <si>
    <t>Hopserhüpfer</t>
  </si>
  <si>
    <t>Pas sautillé</t>
  </si>
  <si>
    <t>Nachstellhüpfer vw.</t>
  </si>
  <si>
    <t>Pas chassé transv. en avant (pas rompu sautillé en av.)</t>
  </si>
  <si>
    <t>Anschlagsprung</t>
  </si>
  <si>
    <t>Saut claqué de côté</t>
  </si>
  <si>
    <t>Spreizschlusssprung</t>
  </si>
  <si>
    <t>Saut écarté transv. à la stat. j. jointes</t>
  </si>
  <si>
    <t>Spreizschlusssprung mit 1/4 Dr.</t>
  </si>
  <si>
    <t>Saut écarté transv. à la stat. j. jointes avec 1/4 tour</t>
  </si>
  <si>
    <t>Spreizschlusssprung mit 1/2 Dr.</t>
  </si>
  <si>
    <t>Saut écarté transv. à la stat. j. jointes avec 1/2 tour</t>
  </si>
  <si>
    <t>Galopphüpfer sw.</t>
  </si>
  <si>
    <t>Pas chassé lat. (les pieds ne se croisent pas)</t>
  </si>
  <si>
    <t>Drehsprung</t>
  </si>
  <si>
    <t>Saut tourné</t>
  </si>
  <si>
    <t>Rösslisprung</t>
  </si>
  <si>
    <t>Saut de galop</t>
  </si>
  <si>
    <t>Rösslisprung mit 1/2 Dr.</t>
  </si>
  <si>
    <t>Saut de galop avec 1/2 tour</t>
  </si>
  <si>
    <t>Rösslisprung mit 1/1 Dr.</t>
  </si>
  <si>
    <t>Saut de galop avec 1/1 tour</t>
  </si>
  <si>
    <t>Wechselsprung mit 1/2 Dr.</t>
  </si>
  <si>
    <t>Saut avec changement de j. avec 1/2 tour</t>
  </si>
  <si>
    <t>Rehsprung</t>
  </si>
  <si>
    <t>Saut de biche</t>
  </si>
  <si>
    <t>Laufsprung</t>
  </si>
  <si>
    <t>Saut de course</t>
  </si>
  <si>
    <t>Schersprung</t>
  </si>
  <si>
    <t>Saut de ciseau</t>
  </si>
  <si>
    <t>Schersprung mit 1/2 Dr. (Kadett)</t>
  </si>
  <si>
    <t>Saut de ciseau avec 1/2 t. (saut de cadet)</t>
  </si>
  <si>
    <t>Spagatsprung</t>
  </si>
  <si>
    <t>Saut écart transv. au grand écart</t>
  </si>
  <si>
    <t>Durchschlagsprung</t>
  </si>
  <si>
    <t>Saut écart transv. au grand écart avec changement de j.</t>
  </si>
  <si>
    <t>Ringsprung</t>
  </si>
  <si>
    <t>Saut à la boucle</t>
  </si>
  <si>
    <t>Pirouette 1/2 Dr. einwärts oder auswärts</t>
  </si>
  <si>
    <t>Pirouette 1/2 tour (vers l’intérieur ou vers l’extérieur)</t>
  </si>
  <si>
    <t>Pirouette 1/1 tour (ou plus) (vers l’intérieur ou vers l’extérieur)</t>
  </si>
  <si>
    <t>Saut carpé écarté à l’appui facial avec b. fléchis (Shoushunova)</t>
  </si>
  <si>
    <t>Saut en extension avec 1/2 tour et saut carpé écarté à l’appui facial avec b. fléchis (1/2 tour et Shoushunova)</t>
  </si>
  <si>
    <t>Seitspagat --</t>
  </si>
  <si>
    <t>Durchschwimmen</t>
  </si>
  <si>
    <t>Querspagat --</t>
  </si>
  <si>
    <t>Aus Liegestütz: Durchschub zum Querspagat --</t>
  </si>
  <si>
    <t>Grand écart lat. --</t>
  </si>
  <si>
    <t>De la position assise, jambes écartées, s'abaisser à l'écrasement et passer par le grand écart lat. à la position couchée ventrale</t>
  </si>
  <si>
    <t>Grand écart transv. --</t>
  </si>
  <si>
    <t>De l'appui facial, impulsion pour passer une j. entre les bras au grand écart transv. --</t>
  </si>
  <si>
    <t>Rolle vw.</t>
  </si>
  <si>
    <t>Roulé en av. à la station</t>
  </si>
  <si>
    <t>Rolle vw. zum Grätschsitz</t>
  </si>
  <si>
    <t>Roulé en av. au siège écart</t>
  </si>
  <si>
    <t>Rolle vw. ohne Aufstützen der Hände</t>
  </si>
  <si>
    <t>Roulé en av. sans aide des mains à la station</t>
  </si>
  <si>
    <t>Roulé en av. j. td. écartées à la stat.</t>
  </si>
  <si>
    <t>Rolle vw. mit gestr. Beinen zum Stand</t>
  </si>
  <si>
    <t>Roulé en av. j. td. serrées à la stat.</t>
  </si>
  <si>
    <t>Aufrollen zum Hstand Beinhaltung geh./gegr.</t>
  </si>
  <si>
    <t>Aufrollen zum Hstand Beinhaltung geb.</t>
  </si>
  <si>
    <t>Einbeinsprungrolle</t>
  </si>
  <si>
    <t>Saut roulé départ d'une j. à la station</t>
  </si>
  <si>
    <t>Sprungrolle vw. oder Sprungrolle vw. gegr. oder Japanersprungrolle</t>
  </si>
  <si>
    <t>Hechtrolle</t>
  </si>
  <si>
    <t>Saut de poisson à la station</t>
  </si>
  <si>
    <t>Sprung mit 1/2 Dr. zur Hechtrolle</t>
  </si>
  <si>
    <t>Rolle rw.</t>
  </si>
  <si>
    <t>Roulé en arr. à la station</t>
  </si>
  <si>
    <t>Rolle rw. zum Fersensitz</t>
  </si>
  <si>
    <t>Roulé en arr. arrivée assis sur les talons</t>
  </si>
  <si>
    <t>Rolle rw. auf ein Bein</t>
  </si>
  <si>
    <t>Roulé en arr. sur une j. à la station</t>
  </si>
  <si>
    <t>Rolle rw. zum Grätschstand</t>
  </si>
  <si>
    <t>Rolle rw. mit gestr. Beinen</t>
  </si>
  <si>
    <t>Roulé en arr. avec j. tendues à la station</t>
  </si>
  <si>
    <t>Rolle rw. mit geb. Armen durch den Hstand (Streuli)</t>
  </si>
  <si>
    <t>Roulé en arrière bras fléchis en passant par l'appui renversé (Streuli)</t>
  </si>
  <si>
    <t>Rolle rw. mit geb. Armen zum Hstand -- (Streuli --)</t>
  </si>
  <si>
    <t>Roulé en arrière bras fléchis à l'appui renversé -- (Streuli --)</t>
  </si>
  <si>
    <t>Rolle rw. mit geb. Armen mit 1/2 Dr. durch den Hstand (Streuli 1/2 Dr.)</t>
  </si>
  <si>
    <t>Roulé en arr., bras fléchis avec 1/2 tour en passant par l'appui renv. (Streuli 1/2 tour)</t>
  </si>
  <si>
    <t>Rolle rw. mit gestr. Armen durch den Hstand (Streuli)</t>
  </si>
  <si>
    <t>Roulé en arrière bras tendus en passant par l'appui renversé (Streuli)</t>
  </si>
  <si>
    <t>Rolle rw. mit gestr. Armen zum Hstand -- (Streuli --)</t>
  </si>
  <si>
    <t>Roulé en arrière bras tendus à l'appui renversé -- (Streuli --)</t>
  </si>
  <si>
    <t>Rolle rw. mit gestr. Armen mit 1/2 Dr. durch den Hstand (Streuli 1/2 Dr.)</t>
  </si>
  <si>
    <t>Roulé en arr. bras tendus, avec 1/2 tour en passant par l'appui renv. (Streuli 1/2 tour)</t>
  </si>
  <si>
    <t>Aus Hstand: Bauchrolle rw.</t>
  </si>
  <si>
    <t>De l'appui renv., rouler sur le ventre en arr. à l'appui facial</t>
  </si>
  <si>
    <t>Bauchrolle vw. zum Hstand --</t>
  </si>
  <si>
    <t>Roulé sur le ventre et s'élever corps tendu bras fléchis à l'appui renversé --</t>
  </si>
  <si>
    <t>Rolle sw. mit gegr. Beinen</t>
  </si>
  <si>
    <t>Roulé de côté avec les j. écartées</t>
  </si>
  <si>
    <t>Sprung mit 1/2 Dr. zur Sprungrolle</t>
  </si>
  <si>
    <t>Saut avec 1/2 tour au saut roulé</t>
  </si>
  <si>
    <t>Rolle rw. in Liegestütz</t>
  </si>
  <si>
    <t>Roulé en arr. à l'appui fac.</t>
  </si>
  <si>
    <t>Hechtrolle mit gestr. Beinen zum Stand</t>
  </si>
  <si>
    <t>Saut de poisson avec j. td. à la stat.</t>
  </si>
  <si>
    <t>Bascule de tête</t>
  </si>
  <si>
    <t>Bascule de tête au siège écart</t>
  </si>
  <si>
    <t>Bascule de tête avec 1/2 tour à l'appui fac.</t>
  </si>
  <si>
    <t>Kopfkippe</t>
  </si>
  <si>
    <t>Kopfkippe zum Grätschsitz</t>
  </si>
  <si>
    <t>De la station accroupie sur une jambe, cercle d'une jambe par l'extérieur à la station accroupie</t>
  </si>
  <si>
    <t>Appui couché fac., cercle des deux j. (min. 2x)</t>
  </si>
  <si>
    <t>Cercles américains (appui fac., cercle avec j. écartées) (Thomas) (min. 2x)</t>
  </si>
  <si>
    <t>Hockstand und Kreisen auswärts</t>
  </si>
  <si>
    <t>Beidbeiner (Kreisen mit beiden Beinen) (mind. 2x)</t>
  </si>
  <si>
    <t>Überschlag vw.</t>
  </si>
  <si>
    <t>Renv. en av.</t>
  </si>
  <si>
    <t>Saut de poisson et renv. en av.</t>
  </si>
  <si>
    <t>Bögli vw.</t>
  </si>
  <si>
    <t>Souplesse en av.</t>
  </si>
  <si>
    <t>Bögli vw. einarmig</t>
  </si>
  <si>
    <t>Souplesse en avant sur un bras</t>
  </si>
  <si>
    <t>Bögli rw.</t>
  </si>
  <si>
    <t>Souplesse en arr.</t>
  </si>
  <si>
    <t>Bögli rw. einarmig</t>
  </si>
  <si>
    <t>Souplesse en arrière sur un bras</t>
  </si>
  <si>
    <t>Sitzbögli</t>
  </si>
  <si>
    <t>De la pos. assise, souplesse en arr.</t>
  </si>
  <si>
    <t>Bögli rw. mit Beinwechsel</t>
  </si>
  <si>
    <t>Souplesse en arr. avec changement de j.</t>
  </si>
  <si>
    <t>Bögli rw. zum Hstand --</t>
  </si>
  <si>
    <t>Souplesse en arrière à l'appui renversé --</t>
  </si>
  <si>
    <t>Bögli rw. zum Hstand und 1/2 Dr. (oder mehr)</t>
  </si>
  <si>
    <t>Souplesse en arrière à l'appui renversé et 1/2 tour (ou plus)</t>
  </si>
  <si>
    <t>Tic-Tac</t>
  </si>
  <si>
    <t>Flic-Flac</t>
  </si>
  <si>
    <t>Flic-Flac (renv. en arr.)</t>
  </si>
  <si>
    <t>Rad</t>
  </si>
  <si>
    <t>Roue</t>
  </si>
  <si>
    <t>Rad natural, 1/2 Dr. Rad unnatural</t>
  </si>
  <si>
    <t>Roue naturelle, 1/2 tour, roue non-naturelle</t>
  </si>
  <si>
    <t>Gesprungenes Rad</t>
  </si>
  <si>
    <t>Roue sautée</t>
  </si>
  <si>
    <t>Überschlag sw. mit Stütz auf einem Arm (Rad einarmig), auch mit 1/4 Dr.</t>
  </si>
  <si>
    <t>Roue sur un b. (aussi avec 1/4 tour)</t>
  </si>
  <si>
    <t>Rondat (Radwende)</t>
  </si>
  <si>
    <t>Rondade</t>
  </si>
  <si>
    <t>Rad auf den Unterarmen</t>
  </si>
  <si>
    <t>Roue sur les avant-bras</t>
  </si>
  <si>
    <t>Bögli vw. auf den Unterarmen zum Stand</t>
  </si>
  <si>
    <t>Souplesse en avant sur les avant-bras à la stat.</t>
  </si>
  <si>
    <t>Tic-Tac auf den Unterarmen</t>
  </si>
  <si>
    <t>Tic-Tac sur les avant-bras</t>
  </si>
  <si>
    <t>Sprung rw. zum Hstand, Bauchrolle rw.</t>
  </si>
  <si>
    <t>Flic-Flac gesprungen aus der Vorwärtsbewegung (Auerbach-Flic)</t>
  </si>
  <si>
    <t>Flic-Flac à partir d’un mouvement en avant (Flic-Flac Auerbach)</t>
  </si>
  <si>
    <t>Bögli rw. zum Hstand, Bauchrolle rw.</t>
  </si>
  <si>
    <t>Souplesse en arr. à l'appui renv., rouler en arr. sur le ventre</t>
  </si>
  <si>
    <t>Salto rw. geh.</t>
  </si>
  <si>
    <t>Salto en arr. groupé</t>
  </si>
  <si>
    <t>Salto rw. geb.</t>
  </si>
  <si>
    <t>Salto en arr. carpé</t>
  </si>
  <si>
    <t>Salto rw. gestr.</t>
  </si>
  <si>
    <t>Salto en arr. td.</t>
  </si>
  <si>
    <t>Temposalto rw.</t>
  </si>
  <si>
    <t>Salto en arr. tempo</t>
  </si>
  <si>
    <t>Spreizsalto rw.</t>
  </si>
  <si>
    <t>Salto en arr. j. écartées</t>
  </si>
  <si>
    <t>Salto rw. gestr. mit 1/2 Dr.</t>
  </si>
  <si>
    <t>Salto en arr. td. avec 1/2 tour</t>
  </si>
  <si>
    <t>Salto rw. gestr. mit 1/1 Dr.</t>
  </si>
  <si>
    <t>Salto en arr. td. avec 1/1 tour</t>
  </si>
  <si>
    <t>Doppelsalto rw. geh.</t>
  </si>
  <si>
    <t>Double salto en arr. groupé</t>
  </si>
  <si>
    <t>Standwaage vl. mit Halten eines Beines mit einer Hand --</t>
  </si>
  <si>
    <t>Bal. fac. en tenant la jambe avec une main --</t>
  </si>
  <si>
    <t>Standwaage vl. mit Halten eines Beines mit beiden Händen -- (Biellmann)</t>
  </si>
  <si>
    <t>Bal. fac. en tenant la jambe avec les deux mains -- (Biellmann)</t>
  </si>
  <si>
    <t>Spreizwaage vl. --</t>
  </si>
  <si>
    <t>Bal. fac. une j. écartée lat. --</t>
  </si>
  <si>
    <t>Spreizwaage sl. --</t>
  </si>
  <si>
    <t>Bal. une j. écartée de côté en haut --</t>
  </si>
  <si>
    <t>Stützwaage --</t>
  </si>
  <si>
    <t>Appui fac. libre -- (planche)</t>
  </si>
  <si>
    <t>Salto en av. groupé ou salto japonais en av. groupé</t>
  </si>
  <si>
    <t>3/4 Salto vw. zum Liegestütz rl.</t>
  </si>
  <si>
    <t>Salto 3/4 en avant à l'appui dorsal</t>
  </si>
  <si>
    <t>Salto vw. zum Liegestütz vl.</t>
  </si>
  <si>
    <t>1 1/4 Salto en av. à l'appui fac.</t>
  </si>
  <si>
    <t>Salto vw. geb. oder Japanersalto geb.</t>
  </si>
  <si>
    <t>Salto en av. carpé ou salto japonais en av. carpé</t>
  </si>
  <si>
    <t>Salto vw. gestr.</t>
  </si>
  <si>
    <t>Salto en av. td.</t>
  </si>
  <si>
    <t>Salto vw gestr. mit 1/2 Dr.</t>
  </si>
  <si>
    <t>Salto av. td. avec 1/2 vrille</t>
  </si>
  <si>
    <t>Twist (aus Sprung rw. 1/2 Dr. zu Salto vw.)</t>
  </si>
  <si>
    <t>1 1/2 Salto vw.</t>
  </si>
  <si>
    <t>No de l'élément</t>
  </si>
  <si>
    <t>Description</t>
  </si>
  <si>
    <t>Structure</t>
  </si>
  <si>
    <t>Ab Minitrampolin: Sprung zum Stütz vl. oder zum Vschwg.</t>
  </si>
  <si>
    <t>Stütz vl., durchhocken zum Spreizsitz</t>
  </si>
  <si>
    <t>De l'appui facial, passer une j. entre les b. au siège écart transv.</t>
  </si>
  <si>
    <t>Stütz vl., durchhocken zum Stütz rl.</t>
  </si>
  <si>
    <t>De l'appui facial, passer les j. serrées entre les b. à l'appui dors.</t>
  </si>
  <si>
    <t>Stütz rl., durchhocken zum Stütz vl. oder zum Vorschweben</t>
  </si>
  <si>
    <t xml:space="preserve">De l'appui dors., passer j. serrées entre les b. à l'appui fac. ou à la susp. </t>
  </si>
  <si>
    <t>Spreizsitz, 1/2 Dr. zum Stütz</t>
  </si>
  <si>
    <t>Du siège écart transv. 1/2 tour à l'appui facial</t>
  </si>
  <si>
    <t>Stütz rl. oder vl., 1/2 Dr. zum Stütz vl. oder rl.</t>
  </si>
  <si>
    <t>De l'appui dors. ou fac., 1/2 tour à l'appui fac. ou dors.</t>
  </si>
  <si>
    <t>Bückstand auf der Stange und 1/2 Dr.</t>
  </si>
  <si>
    <t>De la fermeture carpée les pieds sur la barre, 1/2 tour sur la barre</t>
  </si>
  <si>
    <t>Stütz vl., Grätsche über die Stange zum Nsprg.</t>
  </si>
  <si>
    <t>De l'appui facial, prise d'élan et passer les jambes écartées au-dessus de la barre pour sauter à la station</t>
  </si>
  <si>
    <t>Stütz vl., Grätsche über die Stange zum Grätschwinkelstütz</t>
  </si>
  <si>
    <t>De l'appui facial, prise d'élan à l'équerre écarté</t>
  </si>
  <si>
    <t>Stütz vl., Hocke über die Stange zum Nsprg.</t>
  </si>
  <si>
    <t>De l'appui facial, prise d'élan et passer entre-bras corps groupé pour sauter à la station</t>
  </si>
  <si>
    <t>Stütz vl., Bücke über die Stange zum Nsprg.</t>
  </si>
  <si>
    <t>De l'appui facial, prise d'élan et passer entre-bras corps carpé pour sauter à la station</t>
  </si>
  <si>
    <t>Stütz vl., aufhocken zum Stand</t>
  </si>
  <si>
    <t>De l'appui facial, prise d'élan et venir corps groupé en fermeture carpée sur la barre</t>
  </si>
  <si>
    <t>Stütz rl., aufhocken zum Stand</t>
  </si>
  <si>
    <t>De l'appui dorsal, venir corps groupé en fermeture carpée sur la barre</t>
  </si>
  <si>
    <t>Stütz vl., aufgrätschen zum Stand</t>
  </si>
  <si>
    <t>De l'appui facial, prise d'élan et venir en fermeture carpée écartée sur la barre</t>
  </si>
  <si>
    <t>Stütz vl., aufbücken zum Stand</t>
  </si>
  <si>
    <t>De l'appui facial, prise d'élan et venir en fermeture carpée sur la barre</t>
  </si>
  <si>
    <t>Aufgrätschen zur Stange aus Riesenfelge rw./aus Handstand</t>
  </si>
  <si>
    <t>Aufbücken zur Stange aus Riesenfelge rw./aus Handstand</t>
  </si>
  <si>
    <t>Depuis le grand tour en arrière/de l'appui renversé, venir en fermeture carpée sur la barre</t>
  </si>
  <si>
    <t>Aufgrätschen zur Stange aus Riesenfelge vw./aus Handstand</t>
  </si>
  <si>
    <t>Depuis le grand tour en avant / de l'appui renversé, venir en fermeture carpée écartée sur la barre</t>
  </si>
  <si>
    <t>Aufbücken zur Stange aus Riesenfelge vw./aus Handstand</t>
  </si>
  <si>
    <t>Depuis le grand tour avant/de l'appui renversé, venir en fermeture carpée sur la barre</t>
  </si>
  <si>
    <t>Hangkehre</t>
  </si>
  <si>
    <t>Demi-tour en susp.</t>
  </si>
  <si>
    <t>Hangkehre zum Nsprg.</t>
  </si>
  <si>
    <t>Demi-tour en susp. et sauter à la stat.</t>
  </si>
  <si>
    <t>Stand auf der Stange, Strecksprung zum Nsprg.</t>
  </si>
  <si>
    <t>De la station debout sur la barre, saut en extension à la station</t>
  </si>
  <si>
    <t>Überkehren</t>
  </si>
  <si>
    <t xml:space="preserve">Prise d’élan en susp., établissement en arrière et sauté dorsal avec 1/2 tour à la susp.  </t>
  </si>
  <si>
    <t>Stütz vl., übergrätschen zum Stütz rl.</t>
  </si>
  <si>
    <t>De l'appui facial, passer les j. écartées sur la barre à l'appui dorsal</t>
  </si>
  <si>
    <t>Stütz vl., Flanke zum Stütz rl.</t>
  </si>
  <si>
    <t>De l'appui facial, prise d'élan et passé costal à l'appui dorsal</t>
  </si>
  <si>
    <t>Sprung von Stange mit Grätschwinkelsprung</t>
  </si>
  <si>
    <t>De la station debout sur la barre, saut écart carpé à la station</t>
  </si>
  <si>
    <t>Aus Handstandposition im Ristgriff 1/2 Dr. zum Ristgriff</t>
  </si>
  <si>
    <t>Bückstand auf der Stange und 1/1 Dr.</t>
  </si>
  <si>
    <t>Crocher le jarret et s'établir en av.</t>
  </si>
  <si>
    <t>Knieaufschwung</t>
  </si>
  <si>
    <t>Du siège écart transv., s’abaisser en arrière en crochant le jarret</t>
  </si>
  <si>
    <t>Knieabschwung</t>
  </si>
  <si>
    <t>S'étab. en av. au siège écart transv. (uniquement montée, départ libre)</t>
  </si>
  <si>
    <t>Mühlaufschwung vw. (Ausgangsstellung frei)</t>
  </si>
  <si>
    <t>Du siège écart transv. la j. tendue entre les prises, s'abaisser en arr.</t>
  </si>
  <si>
    <t>Mühlabschwung rw.</t>
  </si>
  <si>
    <t>Tour d'appui en arr.</t>
  </si>
  <si>
    <t>Felge rw.</t>
  </si>
  <si>
    <t>Tour d'appui libre en arr. (min. 45°)</t>
  </si>
  <si>
    <t>Freie Felge rw. (mind. 45°)</t>
  </si>
  <si>
    <t>Freie Felge rw. zum Hstand</t>
  </si>
  <si>
    <t>Tour d'appui en av.</t>
  </si>
  <si>
    <t>Felge vw.</t>
  </si>
  <si>
    <t>Rschwg. und freie Felge vw. zum Hstand (Banzerrolle)</t>
  </si>
  <si>
    <t>Tour d'appui dors. en av.</t>
  </si>
  <si>
    <t>Felge rl. vw.</t>
  </si>
  <si>
    <t>Tour d'appui dors. en av. pour sauter à la station</t>
  </si>
  <si>
    <t>Felge rl. vw. zum Nsprg.</t>
  </si>
  <si>
    <t>Aus Stand rl.: Felgaufschwung rl. vw.</t>
  </si>
  <si>
    <t>Tour d'appui dors. en arr.</t>
  </si>
  <si>
    <t>Felge rl. rw.</t>
  </si>
  <si>
    <t>Bascule française</t>
  </si>
  <si>
    <t>Kreuzkippe</t>
  </si>
  <si>
    <t>De la susp., s'étab. lent. en av. en tournant en arr. à l'appui</t>
  </si>
  <si>
    <t>Hang, Felgaufzug</t>
  </si>
  <si>
    <t>Elancer en susp. en av. et s'étab. en av. en tournant en arr. à l'appui</t>
  </si>
  <si>
    <t>Vschwg., Felgaufschwung</t>
  </si>
  <si>
    <t>De la stat. fac., s'étab en av. en tournant en arr. à l'appui (avec élan)</t>
  </si>
  <si>
    <t>Seitstand vl., Felgaufschwung</t>
  </si>
  <si>
    <t>De la stat. fac., s'étab en av. en tournant en arr. à l'appui (sans élan)</t>
  </si>
  <si>
    <t>Seitstand vl., Felgaufzug</t>
  </si>
  <si>
    <t>Elancer en susp. en av. et s'étab. en av. par l'appui renv. à l'appui (prises dors. ou palm.)</t>
  </si>
  <si>
    <t xml:space="preserve">Vschwg., Felgaufschwung durch den Hstand </t>
  </si>
  <si>
    <t>Felgüberschwung durch den Schwebestütz</t>
  </si>
  <si>
    <t>Grand tour en arr. prises dors.</t>
  </si>
  <si>
    <t>Ristriesenfelge (Riesenfelge rw.)</t>
  </si>
  <si>
    <t>Grand tour en av. prises palm.</t>
  </si>
  <si>
    <t>Kammriesenfelge (Riesenfelge vw.)</t>
  </si>
  <si>
    <t>Grand tour en av. en prises dors.</t>
  </si>
  <si>
    <t>Riesenfelge vw. im Ristgriff</t>
  </si>
  <si>
    <t>Grand tour en avant avec 1/2 tour par l'appui renv. (palmaires/dorsales)</t>
  </si>
  <si>
    <t>Riesenfelge vw. 1/2 Dr. zum Vschwg. im Ristgriff (Kamm/Rist)</t>
  </si>
  <si>
    <t>Grand tour en arrière avec 1/2 tour par l'appui renv. (changement direct - dorsales/palmaires)</t>
  </si>
  <si>
    <t>Riesenfelge rw. mit 1/2 Dr. zur Riesenfelge vw. (Direkter Wechsel - Rist/Kamm)</t>
  </si>
  <si>
    <t>Tour d’appui en av. groupé</t>
  </si>
  <si>
    <t>Felge vw. geh.</t>
  </si>
  <si>
    <t>Tour d’appui dors. en av. et sauté 1/2 tour à la susp.</t>
  </si>
  <si>
    <t>Felge rl. vw. mit 1/2 Dr. zum Vschwg.</t>
  </si>
  <si>
    <t>Elancer en arr. et saut 1/1 tour à la susp. (Pirouette)</t>
  </si>
  <si>
    <t>Pirouette am Ende des Rschwg.</t>
  </si>
  <si>
    <t>Elan en susp. en av., étab. en arr. en av. en fermeture carpée j. écartées pied sous la barre, à l'appui dorsal</t>
  </si>
  <si>
    <t>Felgaufschwung rl. vw. mit gegr. Beinen zum Stütz rl.</t>
  </si>
  <si>
    <t>Grand tour prises cubitales (grand tour russe)</t>
  </si>
  <si>
    <t>Ellriesenfelge (Russenriesen)</t>
  </si>
  <si>
    <t>De la susp., prise d'élan ou contre-élan</t>
  </si>
  <si>
    <t>Schwunganreissen oder Konterschwung</t>
  </si>
  <si>
    <t>Schwunganreissen oder Konterschwung mit 1/2 Dr.</t>
  </si>
  <si>
    <t>De l'appui: élancer en av. par-dessous la barre pour élancer en arr.</t>
  </si>
  <si>
    <t>Aus Stütz: Unterschwung zum Rschwg.</t>
  </si>
  <si>
    <t>De l'appui: élancer en av. par-dessous la barre à la stat. (sortie filée)</t>
  </si>
  <si>
    <t>Aus Stütz: Unterschwung zum Nsprg.</t>
  </si>
  <si>
    <t>De l’appui: élancer en av. par-dessous la barre avec 1/2 tour pour élancer en av. (barre fixe haute)</t>
  </si>
  <si>
    <t>De l’appui: élancer en av. par-dessous la barre avec 1/2 tour à la stat. (sortie filée 1/2 tour)</t>
  </si>
  <si>
    <t xml:space="preserve">De l’appui ou de la fermeture carpée écartée les pieds sur la barre: élancer en av. par-dessous la barre avec 1/2 tour pour élancer en av. en susp. </t>
  </si>
  <si>
    <t>De l’appui: élancer en av. par-dessous la barre avec 1/1 tour à la stat.</t>
  </si>
  <si>
    <t>De la fermeture carpée écartée les pieds sur la barre: élancer en av. par-dessous la barre à la stat.</t>
  </si>
  <si>
    <t>Grätschunterschwung zum Nsprg.</t>
  </si>
  <si>
    <t>De la fermeture carpée écartée les pieds sur la barre: élancer en av. par-dessous la barre pour élancer en arr.</t>
  </si>
  <si>
    <t>Grätschunterschwung zum Rschwg.</t>
  </si>
  <si>
    <t>De la fermeture carpée  les pieds sur la barre: élancer en av. par-dessous la barre à  la station</t>
  </si>
  <si>
    <t>Bückunterschwung zum Nsprg.</t>
  </si>
  <si>
    <t>De la fermeture carpée  les pieds sur la barre: élan en av. par-dessous la barre pour élancer en arr.</t>
  </si>
  <si>
    <t>Bückunterschwung zum Rschwg.</t>
  </si>
  <si>
    <t>De la fermeture carpée écartée les pieds sur la barre: élancer en av. par-dessous la
barre avec 1/2 t. pour élancer en av. (barre fixe haute)</t>
  </si>
  <si>
    <t>Grätschunterschwung mit 1/2 Dr. zum Vschwg.</t>
  </si>
  <si>
    <t>De la fermeture carpée écartée les pieds sur la barre: élancer en av. par-dessous la barre avec 1/2 tour à la stat.</t>
  </si>
  <si>
    <t>Grätschunterschwung mit 1/2 Dr. zum Nsprg.</t>
  </si>
  <si>
    <t>De la fermeture carpée écartée les pieds sur la barre: élancer en av. par-dessous la barre avec 1/1 tour à la stat.</t>
  </si>
  <si>
    <t>Grätschunterschwung mit 1/1 Dr. zum Nsprg.</t>
  </si>
  <si>
    <t>Bückunterschwung mit 1/2 Dr. zum Nsprg.</t>
  </si>
  <si>
    <t>De la fermeture carpée les pieds sur la barre: élancer en av. par-dessous la barre avec 1/2 tour pour élancer en avant</t>
  </si>
  <si>
    <t>Bückunterschwung mit 1/2 Dr. zum Vschwg.</t>
  </si>
  <si>
    <t>Elan en susp. en av. (barre fixe basse)</t>
  </si>
  <si>
    <t>Vorschweben oder Vorschwung (Tiefreck)</t>
  </si>
  <si>
    <t>Elancé en susp. en arr. et saut à la station</t>
  </si>
  <si>
    <t>Rückschwung zum Nsprg.</t>
  </si>
  <si>
    <t>Elan circulaire en arr. par le jarret</t>
  </si>
  <si>
    <t>Knieumschwung rw.</t>
  </si>
  <si>
    <t>Elan circulaire assis en arr. j. serrées ou écartées</t>
  </si>
  <si>
    <t>Sitzumschwung rw. oder Grätschsitzumschwung rw.</t>
  </si>
  <si>
    <t>Elan circulaire assis libre en arr.</t>
  </si>
  <si>
    <t>Umschwung rw. im freien Kniehang</t>
  </si>
  <si>
    <t>Elan circulaire assis libre en arr. avec 1/2 tour à l'appui fac.</t>
  </si>
  <si>
    <t>Umschwung rw. im freien Kniehang mit 1/2 Dr. zum Stütz</t>
  </si>
  <si>
    <t>Elan circulaire assis libre en arr. et sortie à la stat. (Napoléon)</t>
  </si>
  <si>
    <t>Umschwung rw. im freien Kniehang zum Nsprg. (Napoleon)</t>
  </si>
  <si>
    <t>Du siège écart transv. en prises palm.: élan circulaire en av. (soleil)</t>
  </si>
  <si>
    <t>Mühlumschwung vw.</t>
  </si>
  <si>
    <t>De la fermeture carpée écartée les pieds sur la barre prises palm.: élan circulaire en av.</t>
  </si>
  <si>
    <t>Grätschumschwung vw. im Kammgriff</t>
  </si>
  <si>
    <t>De la fermeture carpée écartée les pieds sur la barre prises dors.: élan circulaire en arr.</t>
  </si>
  <si>
    <t>Grätschumschwung rw. im Ristgriff</t>
  </si>
  <si>
    <t>Feuillette jambes écartées</t>
  </si>
  <si>
    <t>Grätschfleurier</t>
  </si>
  <si>
    <t>Feuillette carpée</t>
  </si>
  <si>
    <t>Bückfleurier</t>
  </si>
  <si>
    <t>De la fermeture carpée écartée les pieds sur la barre: élan circulaire carpé écarté en arrière, pieds sur la barre à l'appui renv.</t>
  </si>
  <si>
    <t>Grätschumschwung rw. zum Hstand</t>
  </si>
  <si>
    <t>De la fermeture carpée écartée les pieds sur la barre: élan circulaire carpé écarté en avant, pieds sur la barre à l'appui renv.</t>
  </si>
  <si>
    <t>Grätschumschwung vw. zum Hstand</t>
  </si>
  <si>
    <t>De la fermeture carpée les pieds sur la barre, prises dors.: élan circulaire en arr.</t>
  </si>
  <si>
    <t>Bückumschwung rw. im Ristgriff</t>
  </si>
  <si>
    <t>De la fermeture carpée les pieds sur la barre, prises palm.: élan circulaire en av.</t>
  </si>
  <si>
    <t>Bückumschwung vw. im Kammgriff</t>
  </si>
  <si>
    <t>De la fermeture carpée les pieds sur la barre, prises dors.: élan circulaire carpé en arrière à l'appui renv.</t>
  </si>
  <si>
    <t>Bückumschwung rw. zum Hstand</t>
  </si>
  <si>
    <t>Elan circulaire carpé écarté en arrière</t>
  </si>
  <si>
    <t>Staldergrätschumschwung</t>
  </si>
  <si>
    <t>Elan circulaire carpé écarté en arrière par l'appui renv. (Stalder)</t>
  </si>
  <si>
    <t>Staldergrätschumschwung durch den Hstand</t>
  </si>
  <si>
    <t>Elan circulaire carpé écarté en avant par l'appui renv. (Endo)</t>
  </si>
  <si>
    <t>Endogrätschumschwung durch den Hstand</t>
  </si>
  <si>
    <t>Elan circulaire en av. ou en arr. par les talons</t>
  </si>
  <si>
    <t>Fersenumschwung vw. oder rw.</t>
  </si>
  <si>
    <t>De la position groupée les pieds sur la barre, élan circulaire en av. ou en arr.</t>
  </si>
  <si>
    <t>Hockumschwung vw. oder rw.</t>
  </si>
  <si>
    <t>De la fermeture carpée les pieds sur la barre, prises dors.: élan circulaire en arr. au grand écart</t>
  </si>
  <si>
    <t>Bückumschwung rw. im Ristgriff in Spagatposition</t>
  </si>
  <si>
    <t>De l'élan en avant ou de la susp.mi-renv. écart, passer les j. td. entre les prises à l'appui dorsal (bascule dorsale)</t>
  </si>
  <si>
    <t>Elan en avant et passer les j. td. entre les prises sans toucher la barre (bascule dorsale) pour sauter à la stat.</t>
  </si>
  <si>
    <t>Durchschub zum Nsprg.</t>
  </si>
  <si>
    <t>Elan en susp. en av. passer les j. td. entre les prises, élan circulaire carpé en arr. et sauter écarté (coupé écart) en av. à la susp. (ou sauté carpé de côté à la susp.)</t>
  </si>
  <si>
    <t>Du siège écart transv., s’abaisser en arr. pour passer en fermeture carpée et bascule à l’appui dorsal</t>
  </si>
  <si>
    <t>Mühlabschwung rw. zum Durchschub in den Stütz rl.</t>
  </si>
  <si>
    <t>Aus Spreizstand (1 Fuss angestellt) Durchschub in den Stütz rl.</t>
  </si>
  <si>
    <t>De la stat.: course vers l'avant et bascule dors. à l'appui dors.</t>
  </si>
  <si>
    <t>Aus Vorlaufen: Durchschub zum Stütz rl.</t>
  </si>
  <si>
    <t>Bascule dorsale à l'appui renv. (Adler)</t>
  </si>
  <si>
    <t>Durchschub zum Hstand (Adler)</t>
  </si>
  <si>
    <t>Bascule courue</t>
  </si>
  <si>
    <t>Laufkippe</t>
  </si>
  <si>
    <t>Bascule d'élan (à la barre fixe basse, autorisé avec les jambes pliées)</t>
  </si>
  <si>
    <t>Schwungkippe (am tiefen Reck mit angezogenen Beinen erlaubt)</t>
  </si>
  <si>
    <t>Basc. d'élan prises palm. (à la barre fixe basse, autorisé avec les jambes pliées)</t>
  </si>
  <si>
    <t>Schwungkippe im Kammgriff</t>
  </si>
  <si>
    <t xml:space="preserve">Aus Stand: Schwebekippe </t>
  </si>
  <si>
    <t>Bascule de fond en liaison</t>
  </si>
  <si>
    <t>Petite bascule</t>
  </si>
  <si>
    <t>Fallkippe</t>
  </si>
  <si>
    <t>Elancé en av. prises dors., changer en prises palm. et bascule (bascule changée)</t>
  </si>
  <si>
    <t>Schwungkippe mit Griffwechsel (Vorschwung im Ristgriff, Kippe im Kammgriff)</t>
  </si>
  <si>
    <t>Du siège écart transv. s'abaisser  en arr., sortir la jambe et petite bascule</t>
  </si>
  <si>
    <t>Mühlabschwung rw. und Kippe</t>
  </si>
  <si>
    <t>De la station faciale, saut avec 1/2 t. à la susp. et bascule (1/2 tour, bascule)</t>
  </si>
  <si>
    <t>Drehkippe 180° (Sprung mit 1/2 Dr. zur Kipplage, Kippe)</t>
  </si>
  <si>
    <t>Etablissement en arr. à l’appui</t>
  </si>
  <si>
    <t>Stemme rw.</t>
  </si>
  <si>
    <t>Etablissement en arr. à l'appui renv. passagé (min. 80°)</t>
  </si>
  <si>
    <t>Stemme rw. zum flüchtigen Hstand (mind. 80°)</t>
  </si>
  <si>
    <t>Etablissement en arr. à l’appui j. écartées ou serrées sur la barre</t>
  </si>
  <si>
    <t>Stemme rw. zum Aufgrätschen oder Aufbücken</t>
  </si>
  <si>
    <t>Poisson écarté à la station</t>
  </si>
  <si>
    <t>Hechtgrätsche zum Nsprg.</t>
  </si>
  <si>
    <t>Poisson carpé à la station</t>
  </si>
  <si>
    <t>Felgabhechten zum Nsprg.</t>
  </si>
  <si>
    <t>Elancer en susp. en av. et salto en arr. groupé à la stat.</t>
  </si>
  <si>
    <t>Vschwg. und Salto rw. geh. zum Nsprg.</t>
  </si>
  <si>
    <t>Elancer en susp. en av. et salto en arr. carpé à la stat.</t>
  </si>
  <si>
    <t>Vschwg. und Salto rw. geb. zum Nsprg.</t>
  </si>
  <si>
    <t>Fleurier en arr. (Elancer en susp. en av. et salto en arr. td. à la stat.)</t>
  </si>
  <si>
    <t>Fleurier (Salto rw. gestr.)</t>
  </si>
  <si>
    <t>Fleurier en arr. avec 1/2 tour (ou plus)</t>
  </si>
  <si>
    <t>Fleurier mit 1/2 Dr. (oder mehr)</t>
  </si>
  <si>
    <t>Elancer en susp. en av. et double salto groupé en arr. à la stat.</t>
  </si>
  <si>
    <t>Doppelsalto rw. geh. zum Nsprg.</t>
  </si>
  <si>
    <t>Elancer en susp. en av. et Tsukahara à la stat. (double salto en arr. avec 1/1 tour)</t>
  </si>
  <si>
    <t>Tsukahara (Doppelsalto rw. mit 1/1 Dr.)</t>
  </si>
  <si>
    <t>Elancer en susp. en arr. prises palm. et salto en av. groupé à la stat.</t>
  </si>
  <si>
    <t>Rschwg. im Kammgriff und Salto vw. geh. zum Nsprg.</t>
  </si>
  <si>
    <t>Elancer en susp. en arr. prises palm. et salto en av. carpé à la stat.</t>
  </si>
  <si>
    <t>Rschwg. im Kammgriff und Salto vw. geb. zum Nsprg.</t>
  </si>
  <si>
    <t>Fleurier en av. (Elancer en susp. en arr. et salto en av. td. à la stat.)</t>
  </si>
  <si>
    <t>Fleurier en av. avec 1/2 tour (ou plus)</t>
  </si>
  <si>
    <t>De la stat. sur la barre: salto en arr. à la stat. (groupé/carpé/td.)</t>
  </si>
  <si>
    <t>Stand auf der Stange: Salto rw. zum Nsprg. (geh./geb./gestr.)</t>
  </si>
  <si>
    <t>De la stat. sur la barre: salto en av. à la stat. (groupé/carpé)</t>
  </si>
  <si>
    <t>Stand auf der Stange: Salto vw. zum Nsprg. (geh./geb.)</t>
  </si>
  <si>
    <t xml:space="preserve">De la stat. sur la barre: salto en av. avec 1/2 tour à la stat. (groupé/carpé) </t>
  </si>
  <si>
    <t>Stand auf der Stange: Salto vw. mit 1/2 Dr. zum Nsprg. (geh./geb.)</t>
  </si>
  <si>
    <t>Elancer par-dessous la barre en av. et salto en av. groupé à la stat.</t>
  </si>
  <si>
    <t>Unterschwung zum Salto vw. geh. zum Nsprg.</t>
  </si>
  <si>
    <t>Salto en arr. groupé ou carpé par-dessus la barre à la station</t>
  </si>
  <si>
    <t>Salto rw. geh. oder geb. über die Stange zum Nsprg.</t>
  </si>
  <si>
    <t>Double salto arr. gr. ou carpé par dessus la barre à la station</t>
  </si>
  <si>
    <t>Equerre jambes levées --</t>
  </si>
  <si>
    <t>Spitzwinkelstütz --</t>
  </si>
  <si>
    <t>De l'équerre --, 1/2 tour à l'équerre --</t>
  </si>
  <si>
    <t>Siège transv. devant une main</t>
  </si>
  <si>
    <t>Aussenquersitz</t>
  </si>
  <si>
    <t>Siège écarté derrière les prises</t>
  </si>
  <si>
    <t xml:space="preserve">Grätschsitz hinter den Händen </t>
  </si>
  <si>
    <t>Siège écarté devant les prises</t>
  </si>
  <si>
    <t xml:space="preserve">Grätschsitz vor den Händen  </t>
  </si>
  <si>
    <t>Siège à cheval derrière une main</t>
  </si>
  <si>
    <t xml:space="preserve">Reitsitz hinter der Hand </t>
  </si>
  <si>
    <t>Elancer en arr. à l'appui renv. passagé (min.80°)</t>
  </si>
  <si>
    <t>Rschwg. zum flüchtigen Hstand (mind. 80°)</t>
  </si>
  <si>
    <t>Elancer en arr. à l'appui renv.--</t>
  </si>
  <si>
    <t>Rschwg. zum Hstand --</t>
  </si>
  <si>
    <t>Elancer en arr. à l'appui renv. sur les épaules --</t>
  </si>
  <si>
    <t>Rschwg. zum Oberarmstand --</t>
  </si>
  <si>
    <t>Stat. accr. derr. une main, l'autre j. levée horiz.</t>
  </si>
  <si>
    <t>Hockstand hinter der Hand</t>
  </si>
  <si>
    <t>Du minitr.: stat. fac. transv., sauter facial (min 45°) pour él. en av.</t>
  </si>
  <si>
    <t>Du minitr.: stat. fac. transv., sauter facial (min 80°) pour él. en av.</t>
  </si>
  <si>
    <t>Bal. fac. horiz. à l'appui --</t>
  </si>
  <si>
    <t>Appui fac. transv. horiz. sur un coude --</t>
  </si>
  <si>
    <t>Ellbogenwaage --</t>
  </si>
  <si>
    <t>Elancer en av. et sauter dors. à la station</t>
  </si>
  <si>
    <t>Kehre zum Nsprg.</t>
  </si>
  <si>
    <t>Elancer en av. et sauter dors. avec 1/4 tour à la stat.</t>
  </si>
  <si>
    <t>Kehre mit 1/4 Dr. zum Nsprg.</t>
  </si>
  <si>
    <t>Elancer en av. et sauter dors. avec 1/2 tour à la stat.</t>
  </si>
  <si>
    <t>Kehre mit 1/2 Dr. zum Nsprg.</t>
  </si>
  <si>
    <t>Double dors. à la stat.</t>
  </si>
  <si>
    <t>Kreiskehre zum Nsprg.</t>
  </si>
  <si>
    <t>Double dors. en arr. à la stat.</t>
  </si>
  <si>
    <t>Kreiskehre rw. zum Nsprg.</t>
  </si>
  <si>
    <t>Demi-tour en av. à la susp. brach.</t>
  </si>
  <si>
    <t>Stützkehre zum Vschwg. im Oberarmhang</t>
  </si>
  <si>
    <t>Demi-tour en av. à l'appui</t>
  </si>
  <si>
    <t>Demi-tour en arr. à l'appui</t>
  </si>
  <si>
    <t>Elancé en avant et passer costal par-dessus la barre à la station (Passé costal)</t>
  </si>
  <si>
    <t>Flanke zum Nsprg.</t>
  </si>
  <si>
    <t>Double costale à la station</t>
  </si>
  <si>
    <t>Kreisflanke zum Nsprg.</t>
  </si>
  <si>
    <t>Elancé en avant, passer costal par-dessus la barre et 1/2 tour vers l'int. à la station</t>
  </si>
  <si>
    <t>Flanke mit 1/2 Dr. einwärts zum Nsprg.</t>
  </si>
  <si>
    <t>Sortie faciale à la station transversale</t>
  </si>
  <si>
    <t>Wende zum Nsprg.</t>
  </si>
  <si>
    <t>Sortie faciale avec 1/2 tour à la station transversale</t>
  </si>
  <si>
    <t>Sortie faciale par l'appui renv. (min. 80°) à la station transversale</t>
  </si>
  <si>
    <t>Hochwende zum Nsprg. (mind. 80°)</t>
  </si>
  <si>
    <t>Sortie faciale par l'appui renv. avec saut 1/2 tour à la station transversale</t>
  </si>
  <si>
    <t>Hochwende mit 1/2 Dr. zum Nsprg.</t>
  </si>
  <si>
    <t>Sortie faciale par l'appui renv. avec 1/2 tour sur un bras à la station transversale</t>
  </si>
  <si>
    <t>Kreishochwende zum Nsprg.</t>
  </si>
  <si>
    <t>Du minitr. à la stat. fac. lat.: saut avec 1/4 tour à l'appui facial (min. 45°) et élancer en av.</t>
  </si>
  <si>
    <t>Du minitr. à la stat. fac. lat.: saut à l'appui renv. avec 1/4 tour (min. 80°) et élancer en av.</t>
  </si>
  <si>
    <t>Du minitr. à la stat. fac. lat.: saut à l'appui renv. avec 1/4 tour --</t>
  </si>
  <si>
    <t>Holländer (élancer en arr. à l’appui renv. 1/4 de tour à l’appui renv. lat. sur une barre, 1/4   de tour en appui sur un b. et renv. lat. à la stat.)</t>
  </si>
  <si>
    <t>Holländer (Rschwg. zum Hstand und 1/4 Dr. zum Seithandstand, 1/4 Dr. und Überschlag   sw. zum Nsprg.)</t>
  </si>
  <si>
    <t xml:space="preserve">Stat. fac. transv.: saut à l'appui et passer les j. éc. en av. à l’équerre -- </t>
  </si>
  <si>
    <t>Stat. fac. transv.: saut à l'appui et passer les j. éc. en av. et él. en arr. à l'appui</t>
  </si>
  <si>
    <t>Etab. en arr. et passer les jamb. éc. en av. à l’appui fl.</t>
  </si>
  <si>
    <t>Oberarmgrätsche zum Beugestütz</t>
  </si>
  <si>
    <t>Etab. en arr. et passer les jamb. éc. en av. à l’appui</t>
  </si>
  <si>
    <t>Oberarmgrätsche zum Stütz</t>
  </si>
  <si>
    <t>De l'appui renv., 1/4 tour sur une barre, fermeture groupée et saut à la station</t>
  </si>
  <si>
    <t>Hstand 1/4 Dr., Hocke zum Nsprg.</t>
  </si>
  <si>
    <t>De l'appui renv., 1/4 tour sur une barre, fermeture écartée et saut à la station</t>
  </si>
  <si>
    <t>De l'appui renv., 1/4 tour sur un bras, fermeture écartée et saut à la station</t>
  </si>
  <si>
    <t>De l'appui renv., 1/4 tour sur une barre, fermeture carpée et saut à la station</t>
  </si>
  <si>
    <t>Hstand 1/4 Dr., Bücke zum Nsprg.</t>
  </si>
  <si>
    <t>Vschwg. und Aufgrätschen</t>
  </si>
  <si>
    <t>J. écartées à la fin des élancés en av. ou en arr.</t>
  </si>
  <si>
    <t>Grätschen der Beine am Ende des Vschwg. oder Rschwg.</t>
  </si>
  <si>
    <t>L</t>
  </si>
  <si>
    <t>De l'appui renv. 1/2 tour en av.  (ou plus) (valse av.)</t>
  </si>
  <si>
    <t xml:space="preserve">Hstanddr. vw. 1/2 Dr. (oder mehr) </t>
  </si>
  <si>
    <t>De l'appui renv., 1/2 tour en arr. (ou plus) (valse arr.)</t>
  </si>
  <si>
    <t>Hstanddr. rw. 1/2 Dr. (oder mehr)</t>
  </si>
  <si>
    <t>Healy-Quirl</t>
  </si>
  <si>
    <t>Healy-Quirl à la station</t>
  </si>
  <si>
    <t>Healy-Quirl zum Nsprg.</t>
  </si>
  <si>
    <t>De l'appui renv. sur les épaules, rouler en av. pour élancer en susp. brach. en arr.</t>
  </si>
  <si>
    <t>5.10</t>
  </si>
  <si>
    <t>De l'appui renv. sur les épaules, rouler en av. au siège transv. ou en av. au siège écarté</t>
  </si>
  <si>
    <t>Roulé en av.</t>
  </si>
  <si>
    <t>Roulé en arr.</t>
  </si>
  <si>
    <t>Roulé en arr. rattrapé (min. horizontal)</t>
  </si>
  <si>
    <t>Rolle rw. mit Aufgreifen (mind. waagrecht)</t>
  </si>
  <si>
    <t>Du siège écarté: roulé en av. avec 1/2 tour au siège écarté</t>
  </si>
  <si>
    <t>Aus Grätschsitz: Rolle vw. mit 1/2 Dr. zum Grätschsitz</t>
  </si>
  <si>
    <t>Du minitr.: saut et roulé en av. à la position mi-renv. sur les barres ou à l'él. en arr.</t>
  </si>
  <si>
    <t>Du tremplin: saut et roulé en av. à la position mi-renv. sur les barres ou à l'él. en arr.</t>
  </si>
  <si>
    <t>Elancer en suspension en avant à la position mi-renversée en susp. brach. (Moy)</t>
  </si>
  <si>
    <t>Vschwg. im Hang zur Kipplage (Moy)</t>
  </si>
  <si>
    <t>5.11</t>
  </si>
  <si>
    <t>Tour d'appui en arr. à la susp. brach.</t>
  </si>
  <si>
    <t>Untere Flugrolle zum Vschwg. im Oberarmhang</t>
  </si>
  <si>
    <t>Tour d'appui en arr. à l'appui</t>
  </si>
  <si>
    <t>Untere Flugrolle zum Stütz</t>
  </si>
  <si>
    <t>Tour d'appui en arrière à la susp.</t>
  </si>
  <si>
    <t>Untere Flugrolle zum Hang</t>
  </si>
  <si>
    <t>De la stat. fac. lat. à l'interrieur des barres: établissement en avant en tournant en arrière à l'appui latéral (j. serrées, tendues ou groupées)</t>
  </si>
  <si>
    <t>Aus Innenseitstand: Felgaufzug zum Seitstütz vl. (geschl. mit geh. oder gestr. Beinen)</t>
  </si>
  <si>
    <t>De l'appui fac. lat. à l'interrieur des barres: s'abaisser (sans arrêt) à l'établissement en avant en tournant en arrière</t>
  </si>
  <si>
    <t>Aus Innenstütz vl. an einem Holmen: Absenken (ohne Abstehen) zum Felgaufzug</t>
  </si>
  <si>
    <t>De l'appui fac. lat. à l'interrieur des barres: el. en avant par-dessous la barre avec 1/2 tour   (à l'él. en avant ou à la bascule)</t>
  </si>
  <si>
    <t>Aus Innenstütz vl. an einem Holmen: Unterschwung mit 1/2 Dr. (zum Vorschweben oder zur Kippe)</t>
  </si>
  <si>
    <t>El. en av. à la susp. brach. et s'établir à la pos. mi-renv.</t>
  </si>
  <si>
    <t>Vschwg. im Oberarmhang und heben zur Kipplage</t>
  </si>
  <si>
    <t>5.12</t>
  </si>
  <si>
    <t>Basc. dors. au siège écarté ou au siège transv.</t>
  </si>
  <si>
    <t>Oberarmkippe zum Grätsch- oder Aussenquersitz</t>
  </si>
  <si>
    <t>Bascule dorsale</t>
  </si>
  <si>
    <t>Oberarmkippe</t>
  </si>
  <si>
    <t>Bascule courue au siège écarté dev. les prises ou au siège transv.</t>
  </si>
  <si>
    <t>Laufkippe zum Grätsch- oder Aussenquersitz</t>
  </si>
  <si>
    <t>Basc. d'élan ou bascule de fond au siège écarté dev. les prises ou au siège transv.</t>
  </si>
  <si>
    <t>Schwung- oder Schwebekippe zum Grätsch- oder Aussenquersitz</t>
  </si>
  <si>
    <t>De la station, bascule d'élan ou bascule de fond</t>
  </si>
  <si>
    <t>Bascule d'élan ou bascule de fond en liaison</t>
  </si>
  <si>
    <t>Petite bascule au siège écarté</t>
  </si>
  <si>
    <t>Fallkippe zum Grätschsitz</t>
  </si>
  <si>
    <t>Bascule allemande à la susp. brach.</t>
  </si>
  <si>
    <t>Schwabenkippe zum Oberarmhg.</t>
  </si>
  <si>
    <t>Bascule allemande à l'appui</t>
  </si>
  <si>
    <t>Schwabenkippe zum Stütz</t>
  </si>
  <si>
    <t>De la stat. dors. transv., mains sur les barres, saut en rotation av. et bascule à l'équerre -- ou à l'élancé en arr.</t>
  </si>
  <si>
    <t>Elancé en susp. sur une barre et bascule dorsale à l'équerre --</t>
  </si>
  <si>
    <t>Vorschweben an einem Holmen und Durchschub zum Winkelstütz --</t>
  </si>
  <si>
    <t>Etablissement en arr. à l'appui</t>
  </si>
  <si>
    <t>Etablissement an av.à l'appui</t>
  </si>
  <si>
    <t>Stemme vw.</t>
  </si>
  <si>
    <t>De l'appui fléchi, établissement en av. ou en arr.</t>
  </si>
  <si>
    <t>Aus Beugestütz: Stemme vw. oder rw.</t>
  </si>
  <si>
    <t>Elancer en arr. à l'appui fl. puis élancer en av. en susp. brach.</t>
  </si>
  <si>
    <t>Rschwg. im Beugestütz und Vschwg. im Oberarmhang</t>
  </si>
  <si>
    <t>De la stat. fac. lat., tour autour de l'axe long. sur une barre avec 3/4 de tour à la susp. brach. (à l'él. en arr.)</t>
  </si>
  <si>
    <t>A l'extrémité des barres: élancer en arr. en appui fl. et renv. en av. à la stat.</t>
  </si>
  <si>
    <t>Am Barrenende: Rschwg. im Beugestütz und Überschlag vw. zum Nsprg.</t>
  </si>
  <si>
    <t>A l'extrémité des barres: élancer en arr. par l'appui renv. et renv. en av. à la stat.</t>
  </si>
  <si>
    <t>De l'appui renv.: renv. lat. à la stat. (drapeau)</t>
  </si>
  <si>
    <t>Salto en av. groupé à la susp. brach.</t>
  </si>
  <si>
    <t>Salto vw. geh. zum Rschwg. im Oberarmhang</t>
  </si>
  <si>
    <t>Salto en av. carpé à la susp. brach.</t>
  </si>
  <si>
    <t>Salto vw. geb. zum Rschwg. im Oberarmhang</t>
  </si>
  <si>
    <t>Salto en av. carpé en av. à l'appui</t>
  </si>
  <si>
    <t>Salto vw. geb. zum Rschwg. im Stütz</t>
  </si>
  <si>
    <t>Salto en av. groupé à la stat. transv.</t>
  </si>
  <si>
    <t>Salto vw. geh. zum Aussenquerstand</t>
  </si>
  <si>
    <t>Salto en av. carpé à la stat. transv.</t>
  </si>
  <si>
    <t>Salto vw. geb. zum Aussenquerstand</t>
  </si>
  <si>
    <t>Salto en av. carpé avec 1/2 tour à la stat. transv.</t>
  </si>
  <si>
    <t>Salto vw. geb. mit 1/2 Dr. zum Aussenquerstand</t>
  </si>
  <si>
    <t>Elancer en suspension en avant et salto arrière à la station</t>
  </si>
  <si>
    <t>Am Barrenende: Vschwg. im Hang und Salto rw. zum Stand</t>
  </si>
  <si>
    <t>Salto en arr. groupé à la stat. transv.</t>
  </si>
  <si>
    <t>Salto rw. geh. zum Aussenquerstand</t>
  </si>
  <si>
    <t>Salto en arr. carpé à la stat. transv.</t>
  </si>
  <si>
    <t>Salto rw. geb. zum Aussenquerstand</t>
  </si>
  <si>
    <t>Salto en arr. td. à la stat. transv.</t>
  </si>
  <si>
    <t>Salto rw. gestr. zum Aussenquerstand</t>
  </si>
  <si>
    <t>Salto en arr. td. à la susp. brach.</t>
  </si>
  <si>
    <t>Salto rw. gestr. zum Vschwg. im Oberarmhang</t>
  </si>
  <si>
    <t>Double salto en arr. à la stat. transv.</t>
  </si>
  <si>
    <t>Doppelsalto rw. geh. zum Aussenquerstand</t>
  </si>
  <si>
    <t>S'élever corps carpé b. td. à l'appui renv.--</t>
  </si>
  <si>
    <t>Heben des geb. Körpers mit gestr. Armen zum Hstand --</t>
  </si>
  <si>
    <t>S'élever corps carpé j. écartées et b. td. à l'appui renv.--</t>
  </si>
  <si>
    <t>Heben des geb. Körpers mit gegr. Beinen und gestr. Armen zum Hstand --</t>
  </si>
  <si>
    <t>S'élever corps carpé à l'appui renv. sur les épaules --</t>
  </si>
  <si>
    <t>Heben des geb. Körpers zum Oberarmstand --</t>
  </si>
  <si>
    <t>Siège écarté: s'élever corps carpé à l'appui renv. sur les épaules --</t>
  </si>
  <si>
    <t>Aus Grätschsitz: heben des geb. Körpers zum Oberarmstand --</t>
  </si>
  <si>
    <t>SO</t>
  </si>
  <si>
    <t>BO</t>
  </si>
  <si>
    <t>BF</t>
  </si>
  <si>
    <t>RE</t>
  </si>
  <si>
    <t>BP</t>
  </si>
  <si>
    <t>BA</t>
  </si>
  <si>
    <t>Bal. en av. avec 1/2 tour</t>
  </si>
  <si>
    <t>Vschkln. mit 1/2 Dr.</t>
  </si>
  <si>
    <t>Bal. en av. en susp. fl., 1/2 tour à la susp.</t>
  </si>
  <si>
    <t>Vschkln. im Beugehang und senken mit 1/2 Dr. zum Hang</t>
  </si>
  <si>
    <t>Bal. en av. avec 1/1 tour</t>
  </si>
  <si>
    <t>Vschkln. mit 1/1 Dr.</t>
  </si>
  <si>
    <t xml:space="preserve">Bal. en av. avec 1 1/2 tour </t>
  </si>
  <si>
    <t>Vschkln. mit 1 1/2 Dr.</t>
  </si>
  <si>
    <t>Bal. en av. avec 1/2 tour et sauter à la stat.</t>
  </si>
  <si>
    <t>Vschkln. mit 1/2 Dr. zum Nsprg.</t>
  </si>
  <si>
    <t>Bal. en arr. avec 1/2 tour</t>
  </si>
  <si>
    <t>Rschkln. mit 1/2 Dr.</t>
  </si>
  <si>
    <t>Bal. en arr. en susp. fl., 1/2 tour à la susp.</t>
  </si>
  <si>
    <t>Rschkln. im Beugehang und senken mit 1/2 Dr. zum Hang</t>
  </si>
  <si>
    <t>Bal. en arr. avec 1/1 tour</t>
  </si>
  <si>
    <t>Rschkln. mit 1/1 Dr.</t>
  </si>
  <si>
    <t>Bal. en arr. et sauter à la stat.</t>
  </si>
  <si>
    <t>Rschkln. zum Nsprg.</t>
  </si>
  <si>
    <t>Bal. en av. et s'élever corps carpé à la susp. mi-renv. j. écartées ou serrées</t>
  </si>
  <si>
    <t>Vschkln. und heben des geb. Körpers zum Sturzhang geb./gegr.</t>
  </si>
  <si>
    <t>Bal. en av. et s'élever corps tendu, à la susp. mi. renv.</t>
  </si>
  <si>
    <t>Vschkl und heben des gestr. Körpers zum Sturzhang geb.</t>
  </si>
  <si>
    <t>Bal. en av. 1/2 tour et s'élever corps carpé, bras pliés à la susp. mi-renv j. écartées ou serrées</t>
  </si>
  <si>
    <t>Vschkln. 1/2 Dr. und heben des geb. Körpers mit geb. Armen zum Sturzhang geb./gegr.</t>
  </si>
  <si>
    <t>Bal. en av. 1/2 tour et s'élever corps carpé, bras tendus à la susp. mi-renv. j. écartées ou serrées</t>
  </si>
  <si>
    <t>Vschkln. 1/2 Dr. und heben des geb. Körpers mit gestr. Armen zum Sturzhang geb./gegr.</t>
  </si>
  <si>
    <t>Bal. en arr, s'élever corps carpé, bras pliés à la suspension mi-renv. j. écartées ou serrées</t>
  </si>
  <si>
    <t>Rschkln. und heben des geb. Körpers mit geb. Armen zum Sturzhang geb./gegr.</t>
  </si>
  <si>
    <t>Bal. en arr, s'élever corps carpé, bras tendus à la suspension mi-renversée j. écartées ou serrées</t>
  </si>
  <si>
    <t>Rschkln. und heben des geb. Körpers mit gestr. Armen zum Sturzhang geb./gegr.</t>
  </si>
  <si>
    <t>Bal. en arr, s'élever corps tendu, bras tendus à la suspension mi-renv. j. écartées ou serrées</t>
  </si>
  <si>
    <t>Rschkl. und heben des gestr. Körpers mit gestr. Armen zum Sturzhang geb./gegr.</t>
  </si>
  <si>
    <t>Bal. en arr. 1/2 tour pour s'élever à la susp. mi-renv. j. écartées</t>
  </si>
  <si>
    <t>Bal. en arr. s'élever corps groupé, bras pliés à la suspension mi-renv. j. écartées ou serrées</t>
  </si>
  <si>
    <t>Rschkln. und heben des geh. Körpers mit geb. Armen zum Sturzhang geb./gegr.</t>
  </si>
  <si>
    <t>Bal. en susp. mi-renv., ouvrir à la pos. renv. td.</t>
  </si>
  <si>
    <t>Schkln. im Sturzhang, öffnen zum Strecksturzhang</t>
  </si>
  <si>
    <t>Bal. en susp. mi-renv. et passer à la pos. mi-renv. j. écartées</t>
  </si>
  <si>
    <t>Schkln. im Sturzhang geb., wechseln zum Sturzhang gegr.</t>
  </si>
  <si>
    <t>Bal. en susp. mi-renv. j. écartées et passer à la pos. mi-renv.</t>
  </si>
  <si>
    <t>Schkln. im Sturzhang gegr., wechseln zum Sturzhang geb.</t>
  </si>
  <si>
    <t>Bal. en susp. mi-renv. en av. j. serrées ou écartées et s'abaisser à la susp.</t>
  </si>
  <si>
    <t>Vschkln. im Sturzhang geb./gegr. und senken zum Hang</t>
  </si>
  <si>
    <t>Bal. en susp. mi-renv. en av. j. serrées ou écartées et s'abaisser à la susp. fléchie</t>
  </si>
  <si>
    <t>Vschkln. im Sturzhang geb./gegr. und senken zum Beugehang</t>
  </si>
  <si>
    <t>Bal. en susp. mi-renv. en av. j. serrées ou écartées et s'abaisser avec 1/2 tour à la susp.</t>
  </si>
  <si>
    <t>Vschkln. im Sturzhang geb./gegr. und senken mit 1/2 Dr. zum Hang</t>
  </si>
  <si>
    <t>Bal. en susp. mi-renv. en av. j. serrées ou écartées et s'abaisser avec 1/1 tour à la susp.</t>
  </si>
  <si>
    <t>Bal. en susp. mi-renv. en av. j. serrées ou écartées et s'abaisser avec 1/2 tour à la susp. et s'élever à la susp. mi-renv. j. écartées ou serrées</t>
  </si>
  <si>
    <t>Vschkln. im Sturzhang geb./gegr. und senken mit 1/2 Dr. und heben zum Sturzhang gegr./geb.</t>
  </si>
  <si>
    <t>Bal. en susp. fl. en av. ou en arr. et s'abaisser à la susp.</t>
  </si>
  <si>
    <t>Schkln. im Beugehang und senken zum Hang</t>
  </si>
  <si>
    <t>Bal. à l’appui en av. ou en arr. et s'abaisser à la susp.</t>
  </si>
  <si>
    <t>Schkln. im Stütz und senken zum Hang</t>
  </si>
  <si>
    <t>Bal. à l'appui fléchi en av. ou en arr. et s'abaisser à la susp.</t>
  </si>
  <si>
    <t>Schkln. im Beugestütz und senken zum Hang</t>
  </si>
  <si>
    <t>Bal. à l'appui en av. ou en arr. et s'abaisser avec 1/2 tour à la susp.</t>
  </si>
  <si>
    <t>Schkln. im Stütz und senken mit 1/2 Dr. zum Hang</t>
  </si>
  <si>
    <t>Bal. à l’appui fl. en av. ou en arr. et s'abaisser avec 1/2 tour à la susp.</t>
  </si>
  <si>
    <t>Schkln. im Beugestütz und senken mit 1/2 Dr. zum Hang</t>
  </si>
  <si>
    <t>Bal. à l’appui en av. ou en arr. et s'abaisser à la susp. et s'élever à la susp. mi-renv.</t>
  </si>
  <si>
    <t>Schkln. im Stütz und senken zum Hang und heben zum Sturzhang</t>
  </si>
  <si>
    <t>Bal. à l’appui en arr. et s’abaisser en tournant en arr. à la susp. mi-renv. j. serrées ou écartées</t>
  </si>
  <si>
    <t>Rschkln. im Stütz und senken rw. zum Sturzhang geb./gegr.</t>
  </si>
  <si>
    <t>Bal. à l’appui en av. et s’abaisser à la susp. mi-renv. en tournant en av.</t>
  </si>
  <si>
    <t>Vschkln. im Stütz und senken vw. zum Sturzhang geb.</t>
  </si>
  <si>
    <t>Bal. à l’appui en av. et s’abaisser à la susp. mi-renv. en tournant en arr.</t>
  </si>
  <si>
    <t>Vschkln. im Stütz und senken rw. zum Sturzhang geb.</t>
  </si>
  <si>
    <t>Bal. en susp. mi-renv. en av. et sauter à la stat. (dislocation)</t>
  </si>
  <si>
    <t>Vschkln. im Sturzhang zum Nsprg. (Auskugeln)</t>
  </si>
  <si>
    <t>Bal. en av. à la susp. mi-renv. et rouler en av. bras fléchis à la susp. mi-renv.</t>
  </si>
  <si>
    <t>Vschkln. im Sturzhang und Rolle vw. mit geb. Armen zum Sturzhang</t>
  </si>
  <si>
    <t>Bal. en av. à la susp. mi-renv. et rouler en av. bras td. à la susp. mi-renv.</t>
  </si>
  <si>
    <t>Vschkln. im Sturzhang und Rolle vw. mit gestr. Armen zum Sturzhang</t>
  </si>
  <si>
    <t>Bal. en arr. à la susp. mi-renv. et rouler en av. bras fl. à la susp. mi-renv.</t>
  </si>
  <si>
    <t>Rschkln. im Sturzhang geb. und Rolle vw. mit geb. Armen zum Sturzhang</t>
  </si>
  <si>
    <t>Bal. en arr. à la susp. mi-renv. et rouler en av. bras td. à la susp. mi-renv.</t>
  </si>
  <si>
    <t>Rschkln. im Sturzhang geb. und Rolle vw. mit gestr. Armen zum Sturzhang</t>
  </si>
  <si>
    <t>Bal. en av. à la susp. mi-renv. j. écartées et rouler en av. bras fléchis à la susp. mi-renv.</t>
  </si>
  <si>
    <t>Vschkln. im Sturzhang gegr. und Rolle vw. mit geb. Armen zum Sturzhang</t>
  </si>
  <si>
    <t>Bal. en av. à la susp. mi-renv. j. écartées et rouler en av. bras td. à la susp. mi-renv.</t>
  </si>
  <si>
    <t>Vschkln. im Sturzhang gegr. und Rolle vw. mit gestr. Armen zum Sturzhang</t>
  </si>
  <si>
    <t>Bal. en av. et rouler en arr. groupé à la susp. mi-renv. (tour d'appui groupé)</t>
  </si>
  <si>
    <t>Bal. en av. et rouler en arr. carpé à la susp. mi-renv. (tour d'appui carpé)</t>
  </si>
  <si>
    <t xml:space="preserve">Bal. en arr. et rouler en arr. groupé ou carpé à la susp. mi-renv. (tour d'appui groupé ou carpé) </t>
  </si>
  <si>
    <t>Bal. en arr. à la susp. mi-renv. j. écartées et rouler en av. bras fl. à la susp. mi-renv.</t>
  </si>
  <si>
    <t>Rschkln. im Sturzhang gegr. und Rolle vw. mit geb. Armen zum Sturzhang</t>
  </si>
  <si>
    <t>Bal. en arr. à la susp. mi-renv. j. écartées et rouler en av. bras td. à la susp. mi-renv.</t>
  </si>
  <si>
    <t>Rschkln. im Sturzhang gegr. und Rolle vw. mit gestr. Armen zum Sturzhang</t>
  </si>
  <si>
    <t>Bal. en arr. et étab. à la susp. fl.</t>
  </si>
  <si>
    <t>Rschkln. und Stemme zum Beugehang</t>
  </si>
  <si>
    <t>Bal. en arr. et étab. à la l'appui fl.</t>
  </si>
  <si>
    <t>Rschkln. und Stemme zum Beugestütz</t>
  </si>
  <si>
    <t>Bal. en arr. étab. à l'appui (bras tendus)</t>
  </si>
  <si>
    <t>Rschkln. und Stemme zum Stütz</t>
  </si>
  <si>
    <t>Bal. en av. et étab. à la susp. fl.</t>
  </si>
  <si>
    <t>Vschkln. und Stemme zum Beugehang</t>
  </si>
  <si>
    <t>Bal. en av. et étab. à l'appui (bras tendus)</t>
  </si>
  <si>
    <t>Vschkln. und Stemme zum Stütz</t>
  </si>
  <si>
    <t>Bal. en susp. mi-renv. en av. et bascule av. pour sauter à la stat.</t>
  </si>
  <si>
    <t>Vschkln. im Sturzhang und Kippe vw. zum Nsprg.</t>
  </si>
  <si>
    <t>Bal. en susp. mi-renv. en av. et bascule à l'appui fl.</t>
  </si>
  <si>
    <t>Vschkln. im Sturzhang und Kippe vw. zum Beugestütz</t>
  </si>
  <si>
    <t>Bal. en susp. mi-renv. en av. et bascule à l'appui (bras td.)</t>
  </si>
  <si>
    <t xml:space="preserve">Vschkln. im Sturzhang und Kippe vw. zum Stütz </t>
  </si>
  <si>
    <t>Bal. en susp. mi-renv. en arr. et bascule à l'appui (bras td.)</t>
  </si>
  <si>
    <t>Rschkln. im Sturzhang und Kippe vw. zum Stütz</t>
  </si>
  <si>
    <t>Bal. en susp. mi-renv. en arr. et bascule en arr. à l'appui</t>
  </si>
  <si>
    <t>Schkln. im Sturzhang und Kippe rw. zum Stütz (Kreuzkippe)</t>
  </si>
  <si>
    <t>Da la pos. mi-renv., dislocation en arr. dans le bal. en arr.</t>
  </si>
  <si>
    <t>Auskugeln aus dem Rückschaukeln im Sturzhang</t>
  </si>
  <si>
    <t xml:space="preserve">De la pos. mi-renv., dislocation en arr. avec 1/2 t. (ou plus) dans le bal. en arr. </t>
  </si>
  <si>
    <t>Auskugeln mit 1/2 Dr. (oder mehr) aus dem Rschkln. im Sturzhang</t>
  </si>
  <si>
    <t>De la  pos. mi-renv., dislocation en arr. dans le bal arr. à la susp. mi-renv.</t>
  </si>
  <si>
    <t>Auskugeln aus dem Rschkln. im Sturzhang und heben zum Sturzhang geb.</t>
  </si>
  <si>
    <t>De la pos. mi-renv., dislocation en arr. dans le bal. arr. à la susp. mi-renv. j. écartées</t>
  </si>
  <si>
    <t>Auskugeln aus dem Rschkln. im Sturzhang und heben zum Sturzhang gegr.</t>
  </si>
  <si>
    <t>De la pos. mi-renv., dislocation en arr. dans le bal. en av. à la susp. mi-renv.</t>
  </si>
  <si>
    <t>Auskugeln aus dem Vschkln. im Sturzhang und heben zum Sturzhang geb.</t>
  </si>
  <si>
    <t>De la pos. mi-renv., dislocation en arr. dans le bal. en av. à la susp. mi-renv. j. écartées</t>
  </si>
  <si>
    <t>Auskugeln aus dem Vschkln. im Sturzhang und heben zum Sturzhang gegr.</t>
  </si>
  <si>
    <t>Bal. en susp. en arr., repousser avec les deux j.et  s'élever à la susp. mi-renv., dislocation   en arr.</t>
  </si>
  <si>
    <t xml:space="preserve">Rschkln. beidbeiniger Abstoss durch den Sturzhang zum Auskugeln </t>
  </si>
  <si>
    <t>Dislocation en av. dans le bal. en arr.</t>
  </si>
  <si>
    <t>Einkugeln aus dem Rschkln.</t>
  </si>
  <si>
    <t>Dislocation en av. dans le bal. en av.</t>
  </si>
  <si>
    <t>Einkugeln aus dem Vschkln.</t>
  </si>
  <si>
    <t>Bal. en susp. mi-renv. en av., s'abaisser à la susp. et dislocation en av. dans le bal en av.</t>
  </si>
  <si>
    <t>Vschkln. im Sturzhang und Abschwingen zum Einkugeln</t>
  </si>
  <si>
    <t>De la pos. renv. td., dislocation en arr. à la fin du bal. en arr.</t>
  </si>
  <si>
    <t>Auskugeln aus dem Rschkln. im Sturzhang gestr.</t>
  </si>
  <si>
    <t>Bal. en av. et salto en arr. groupé à la stat.</t>
  </si>
  <si>
    <t>Vschkln. und Salto rw. geh. zum Nsprg.</t>
  </si>
  <si>
    <t>Bal. en av. et salto en arr. carpé à la stat (ou carpé j. écartées)</t>
  </si>
  <si>
    <t>Vschkln. und Salto rw. geb. zum Nsprg. (oder geb. mit gegr. Beinen)</t>
  </si>
  <si>
    <t>Bal. en av. et salto en arr. td. à la stat.</t>
  </si>
  <si>
    <t>Vschkln. und Salto rw. gestr. zum Nsprg.</t>
  </si>
  <si>
    <t>Bal. en av. et salto en arr. td. j. écartées à la stat.</t>
  </si>
  <si>
    <t>Vschkln. und Salto rw. gestr. mit Grätschen zum Nsprg.</t>
  </si>
  <si>
    <t>Bal. en av. et salto en arr. td. avec 1/2 tour (ou plus) à la stat.</t>
  </si>
  <si>
    <t>Vschkln. und Salto rw. gestr. mit 1/2 Dr. (oder mehr) zum Nsprg.</t>
  </si>
  <si>
    <t xml:space="preserve">Bal. en av. et double salto en arr. groupé à la stat. </t>
  </si>
  <si>
    <t>Vschkln. und Doppelsalto rw. geh. zum Nsprg.</t>
  </si>
  <si>
    <t xml:space="preserve">Bal. en av. et double salto en arr. carpé à la stat. </t>
  </si>
  <si>
    <t>Vschkln. und Doppelsalto rw. geb. zum Nsprg.</t>
  </si>
  <si>
    <t xml:space="preserve">Bal. en av. et double salto en arr. td. à la stat. </t>
  </si>
  <si>
    <t>Vschkln. und Doppelsalto rw. gestr. zum Nsprg.</t>
  </si>
  <si>
    <t xml:space="preserve">Bal. en av. et double salto en arr. groupé avec 1/1 tour à la stat. </t>
  </si>
  <si>
    <t>Vschkln. und Doppelsalto rw. geh. mit 1/1 Dr. zum Nsprg.</t>
  </si>
  <si>
    <t>Bal. en. arr. et salto en arrière groupé à la stat.</t>
  </si>
  <si>
    <t>Rschkln. und Salto rw. geh. zum Nsprg.</t>
  </si>
  <si>
    <t>Bal. en arr. et salto en av. groupé à la stat.</t>
  </si>
  <si>
    <t>Rschkln. und Salto vw. geh. zum Nsprg.</t>
  </si>
  <si>
    <t>Bal. en arr. et salto en av. carpé à la stat.</t>
  </si>
  <si>
    <t>Rschkln. und Salto vw. geb. zum Nsprg.</t>
  </si>
  <si>
    <t>Bal. en arr. et salto en av. td. à la stat.</t>
  </si>
  <si>
    <t>Rschkln. und Salto vw. gestr. zum Nsprg.</t>
  </si>
  <si>
    <t>Bal. en arr. et salto en av. j. écartées à la stat.</t>
  </si>
  <si>
    <t>Rschkln. und Salto vw. gestr. mit Grätschen zum Nsprg.</t>
  </si>
  <si>
    <t>Bal. en arr. et salto en av. carpé avec 1/2 tour à la stat.</t>
  </si>
  <si>
    <t>Rschkln. und Salto vw. geb. mit 1/2 Dr. zum Nsprg.</t>
  </si>
  <si>
    <t>Bal. en arr. et salto en av. td. avec 1/2 tour à la stat.</t>
  </si>
  <si>
    <t>Rschkln. und Salto vw. gestr. mit 1/2 Dr. zum Nsprg.</t>
  </si>
  <si>
    <t>Bal. en susp. mi-renv. en av., bascule et salto en av. groupé à la stat.</t>
  </si>
  <si>
    <t>Vschkln. im Sturzhang, Kippe vw. und Salto vw. geh. zum Nsprg.</t>
  </si>
  <si>
    <t>Bal. en susp. mi-renv. en av., bascule et salto en av. groupé avec 1/2 tour à la stat.</t>
  </si>
  <si>
    <t>Vschkln. im Sturzhang, Kippe vw. und Salto vw. geh. mit 1/2 Dr. zum Nsprg.</t>
  </si>
  <si>
    <t>Bal. en susp. mi-renv. en av., bascule et salto en av. carpé à la stat.</t>
  </si>
  <si>
    <t>Vschkln. im Sturzhang, Kippe vw. und Salto vw. geb. zum Nsprg.</t>
  </si>
  <si>
    <t>Bal. en susp. mi-renv. en av., bascule et salto en av. carpé avec 1/2 tour à la stat.</t>
  </si>
  <si>
    <t>Vschkln. im Sturzhang, Kippe vw. und Salto vw. geb. mit 1/2 Dr. zum Nsprg.</t>
  </si>
  <si>
    <t>AB</t>
  </si>
  <si>
    <t>SR</t>
  </si>
  <si>
    <t>Barre Fixe</t>
  </si>
  <si>
    <t>Nombre de structures (SO : min 4)</t>
  </si>
  <si>
    <t>Nombre de structures (BF basse : min 4)</t>
  </si>
  <si>
    <t>Nombre de structures (BF haute : min 3)</t>
  </si>
  <si>
    <t>Anneaux balançants</t>
  </si>
  <si>
    <t>Barres parallèles</t>
  </si>
  <si>
    <t>Nom</t>
  </si>
  <si>
    <t>Prénom</t>
  </si>
  <si>
    <t>Date de naissance</t>
  </si>
  <si>
    <t>Numéro FSG</t>
  </si>
  <si>
    <t>Name</t>
  </si>
  <si>
    <t>Vorname</t>
  </si>
  <si>
    <t>Kategorie</t>
  </si>
  <si>
    <t>Geburstdatum</t>
  </si>
  <si>
    <t>Boden</t>
  </si>
  <si>
    <t>Schaukelringe</t>
  </si>
  <si>
    <t>Barren</t>
  </si>
  <si>
    <t>Reck</t>
  </si>
  <si>
    <t>Element No</t>
  </si>
  <si>
    <t>Beschreibung</t>
  </si>
  <si>
    <t>Struktur</t>
  </si>
  <si>
    <t>Gültig fur K5</t>
  </si>
  <si>
    <t>Gültig fur K6</t>
  </si>
  <si>
    <t>Gültig fur K7</t>
  </si>
  <si>
    <t>Gültig fur KD/KH</t>
  </si>
  <si>
    <t>Nombre d'éléments de valeur difficutlé 4</t>
  </si>
  <si>
    <t>Nombre d'éléments de valeur difficutlé 5</t>
  </si>
  <si>
    <t>Nombre d'éléments de valeur difficutlé 6</t>
  </si>
  <si>
    <t>Nombre d'éléments de valeur difficutlé 7</t>
  </si>
  <si>
    <t>Saut</t>
  </si>
  <si>
    <t>Valide pour du C5</t>
  </si>
  <si>
    <t>Valide pour du C6</t>
  </si>
  <si>
    <t>Valide pour du C7</t>
  </si>
  <si>
    <t>Valide pour du CD/CH</t>
  </si>
  <si>
    <t>Sprung</t>
  </si>
  <si>
    <t>Saut en extension avec 1/2 tour</t>
  </si>
  <si>
    <t>Saut en extension avec 1 1/2 tour (ou plus)</t>
  </si>
  <si>
    <t>Strecksprung mit 1 1/2 Dr. (oder mehr)</t>
  </si>
  <si>
    <t>Saut écart lat.</t>
  </si>
  <si>
    <t>Grätschsprung</t>
  </si>
  <si>
    <t>Saut écart carpé</t>
  </si>
  <si>
    <t>Saut roulé en av.</t>
  </si>
  <si>
    <t>Sprungrolle</t>
  </si>
  <si>
    <t>Saut de poisson</t>
  </si>
  <si>
    <t>Salto en av. groupé</t>
  </si>
  <si>
    <t>Salto vw. geh.</t>
  </si>
  <si>
    <t>Salto en av. carpé j. écartées ou serrées</t>
  </si>
  <si>
    <t>Salto vw. geb. oder Salto vw. geb. mit gegr. Beinen</t>
  </si>
  <si>
    <t>Saut de poisson et salto en av. groupé</t>
  </si>
  <si>
    <t>Hechtsalto vw. geh.</t>
  </si>
  <si>
    <t>Saut de poisson et salto en av. carpé</t>
  </si>
  <si>
    <t>Hechtsalto vw. geb.</t>
  </si>
  <si>
    <t>Salto en av. j. écartées transv.</t>
  </si>
  <si>
    <t>1 1/2 salto en av. groupé</t>
  </si>
  <si>
    <t>1 1/2 Salto vw. geh.</t>
  </si>
  <si>
    <t>1 1/2 salto en av. carpé</t>
  </si>
  <si>
    <t>1 1/2 Salto vw. geb.</t>
  </si>
  <si>
    <t>1 1/2 salto en av. td.</t>
  </si>
  <si>
    <t>1 1/2 Salto vw. gestr.</t>
  </si>
  <si>
    <t>Double salto en av. groupé</t>
  </si>
  <si>
    <t>Doppelsalto vw. geh.</t>
  </si>
  <si>
    <t>Double salto en av. carpé</t>
  </si>
  <si>
    <t>Doppelsalto vw. geb.</t>
  </si>
  <si>
    <t>Triple salto en av.</t>
  </si>
  <si>
    <t>Dreifachsalto vw.</t>
  </si>
  <si>
    <t>Salto en av. groupé avec 1/2 tour</t>
  </si>
  <si>
    <t>Salto vw. geh. mit 1/2 Dr.</t>
  </si>
  <si>
    <t>Salto en av. carpé avec 1/2 tour</t>
  </si>
  <si>
    <t xml:space="preserve">Salto vw. geb. mit 1/2 Dr. </t>
  </si>
  <si>
    <t>Salto en av. td. avec 1/2 tour</t>
  </si>
  <si>
    <t>Salto vw. gestr. mit 1/2 Dr.</t>
  </si>
  <si>
    <t>Salto en av. td. avec 1/1 tour</t>
  </si>
  <si>
    <t xml:space="preserve">Salto vw. gestr. mit 1/1 Dr. </t>
  </si>
  <si>
    <t>Double salto en av. groupé avec 1/2 tour</t>
  </si>
  <si>
    <t>Doppelsalto vw. geh. mit 1/2 Dr.</t>
  </si>
  <si>
    <t>Double salto en av. carpé avec 1/2 tour</t>
  </si>
  <si>
    <t>Doppelsalto vw. geb. mit 1/2 Dr.</t>
  </si>
  <si>
    <t>Salto vw. gestr. mit 1 1/2 Dr.</t>
  </si>
  <si>
    <t>Salto vw. gestr. mit 2 1/2 Dr.</t>
  </si>
  <si>
    <t xml:space="preserve">Salto vw. geb. mit 1/1 Dr. </t>
  </si>
  <si>
    <t>Doppelsalto vw gestr. mit 1 1/2 Dr. im ersten Salto</t>
  </si>
  <si>
    <t xml:space="preserve">Salto vw. geh. mit 1/1 Dr. </t>
  </si>
  <si>
    <t>Salto Auerbach</t>
  </si>
  <si>
    <t>Auerbachsalto</t>
  </si>
  <si>
    <t>Salto en arrière groupé</t>
  </si>
  <si>
    <t>Salto en arrière tendu</t>
  </si>
  <si>
    <t xml:space="preserve">Renv. en av. avec 1/2 tour </t>
  </si>
  <si>
    <t xml:space="preserve">Überschlag vw. mit 1/2 Dr. </t>
  </si>
  <si>
    <t>Yamashita</t>
  </si>
  <si>
    <t>Yamashita avec 1/2 tour</t>
  </si>
  <si>
    <t>Yamashita mit 1/2 Dr.</t>
  </si>
  <si>
    <t>Renv. carpé</t>
  </si>
  <si>
    <t>Bücküberschlag vw.</t>
  </si>
  <si>
    <t>Renv. carpé avec 1/2 tour</t>
  </si>
  <si>
    <t>Bücküberschlag vw. mit 1/2 Dr.</t>
  </si>
  <si>
    <t xml:space="preserve">Renv. lat. avec 1/4 tour, contre l'obstacle </t>
  </si>
  <si>
    <t xml:space="preserve">Überschlag sw. mit 1/4 Dr. gegen das Hindernis </t>
  </si>
  <si>
    <t>Überschlag mit 1/2 Dr. in der 1. Flugphase</t>
  </si>
  <si>
    <t>Überschlag mit 1/2 Dr. in der 1. Flugphase und 1/2 Dr. (Halb - Halb)</t>
  </si>
  <si>
    <t>Tsukahara groupé/carpé/td.</t>
  </si>
  <si>
    <t>Tsukahara geh./geb./gestr.</t>
  </si>
  <si>
    <t>Renversement et salto en av. groupé</t>
  </si>
  <si>
    <t>Überschlag Salto vw. geh.</t>
  </si>
  <si>
    <t xml:space="preserve">Renv. en av. avec 1/1 tour </t>
  </si>
  <si>
    <t xml:space="preserve">Überschlag vw. mit 1/1 Dr. </t>
  </si>
  <si>
    <t>ST</t>
  </si>
  <si>
    <t>SP</t>
  </si>
  <si>
    <t xml:space="preserve">Hochschwingen zum Hstand und 1/2 Dr. </t>
  </si>
  <si>
    <t>De l'appui renversé en prise dors. 1/2 t. à la prise dorsale</t>
  </si>
  <si>
    <t>De la fermeture carpée les pieds sur la barre, 1/1 tour sur la barre</t>
  </si>
  <si>
    <t>Elancer en susp. en av. et s'étab. en av. par l'appui libre</t>
  </si>
  <si>
    <t>De la fermeture carpée les pieds sur la barre: élancer en av. par-dessous la barre avec 1/2 tour à la station</t>
  </si>
  <si>
    <t>7/8 Grätsch- oder Bückumschwung vw. mit Griffwechsel</t>
  </si>
  <si>
    <t>De la fermeture carpée écartée ou j.serrées, les pieds sur la barre, prises palm.: 7/8 élan circulaire en av. avec changement en prises dorsales</t>
  </si>
  <si>
    <t>De la station j. écartées (1 pied sur la barre, l'autre au sol), bascule dorsale à l'appui dorsal</t>
  </si>
  <si>
    <t xml:space="preserve">Hochschwingen zum Hstand und abrollen mit gestr. Beinen zum Stand </t>
  </si>
  <si>
    <t xml:space="preserve">S'établir à l'appui renv. et rouler en avant avec j. td. à la stat. </t>
  </si>
  <si>
    <t xml:space="preserve">Standwaage vl. -- oder Standwaage sl. -- </t>
  </si>
  <si>
    <t xml:space="preserve">Stützwaage -- </t>
  </si>
  <si>
    <t>Hockspreizsprung (Kosak) (kann ein- oder beidbeinig gesprungen werden)</t>
  </si>
  <si>
    <t xml:space="preserve">Pirouette 1/1 Dr. (oder mehr) einwärts oder auswärts </t>
  </si>
  <si>
    <t xml:space="preserve">Rolle vw. zum Grätschstand </t>
  </si>
  <si>
    <t>De la position accroupie, s'élever à l'appui renversé jambes fléchies ou écartées</t>
  </si>
  <si>
    <t>De la position accroupie, s'élever jambes tendues à l'appui renversé</t>
  </si>
  <si>
    <t>Aufrollen zum Hstand und 1/2 Dr. Beinhaltung geh./gegr./geb.</t>
  </si>
  <si>
    <t xml:space="preserve">Sprungrolle vw. oder Japanersprungrolle mit gestr. Beinen zum Stand </t>
  </si>
  <si>
    <t xml:space="preserve">Bauchrolle vw. zum Hstand </t>
  </si>
  <si>
    <t xml:space="preserve">Roulé sur le ventre et s'élever corps tendu bras fléchis à l'appui renversé </t>
  </si>
  <si>
    <t>Amerikanerkreisen (Kreisen mit gegr. Beinen) (Thomaskreisen)  (mind. 2x)</t>
  </si>
  <si>
    <t xml:space="preserve">Saut en arr. à l’appui renv., rouler en arr. sur le ventre </t>
  </si>
  <si>
    <t>Anzahl Strukturgruppen (BO : min 4)</t>
  </si>
  <si>
    <t>Anzahl Strukturgruppen (Tiefreck : min 4)</t>
  </si>
  <si>
    <t>Anzahl Strukturgruppen (Hochreck : min 3)</t>
  </si>
  <si>
    <t>STV-Nummer</t>
  </si>
  <si>
    <t>1.01</t>
  </si>
  <si>
    <t>Hochschwingen zum Hstand und abrollen oder abrollen zum Stand oder Grätschstand</t>
  </si>
  <si>
    <t>S'établir à l'appui renv. et. 1/2 tour</t>
  </si>
  <si>
    <t>Aus Hstand -- : 1/2 Dr. (oder mehr)</t>
  </si>
  <si>
    <t>De l'appui renv. -- : 1/2 tour (ou plus)</t>
  </si>
  <si>
    <t>Hochschwingen zum Hstand und 1/1 Dr. (oder mehr)</t>
  </si>
  <si>
    <t xml:space="preserve">S'établir à l'appui renv. et 1/1 tour (ou plus) </t>
  </si>
  <si>
    <t>S’établir à l’app. renv. en faisant un 1/2 tour et --</t>
  </si>
  <si>
    <t>1.02</t>
  </si>
  <si>
    <t>S’élever corps carpé b. td., jambes serrées à l’appui renversé (ou renv. -- )</t>
  </si>
  <si>
    <t>Roulé en av. à l'équerre j. écartées et s'établir corps carpé, bras tendus, j. écartées  à l'appui renversé (ou à l'appui renversé --)</t>
  </si>
  <si>
    <t>Aus Winkelstütz --, 1/1 Dr. zum Winkelstütz --</t>
  </si>
  <si>
    <t>De l'équerre --, 1/1 tour à l'équerre --</t>
  </si>
  <si>
    <t>1.03</t>
  </si>
  <si>
    <t>Rolle rw. mit geb. Armen durch den Hstand (Streuli) und Durchschub zum Querspagat --</t>
  </si>
  <si>
    <t>Roulé en arrière bras fléchis en passant par l'appui renversé (Streuli) et passé une j. entre les bras au grand écart transv. --</t>
  </si>
  <si>
    <t>Bal. fac. -- ou Bal. lat. --</t>
  </si>
  <si>
    <t>1.04</t>
  </si>
  <si>
    <t>1.05</t>
  </si>
  <si>
    <t>Grätschwinkelsprung zur Landung in der Liegestütz vl. (Shoushunova)</t>
  </si>
  <si>
    <t>Sprung mit 1/2 Dr., Grätschwinkelsprung zur Landung in der Liegestütz vl. (1/2 Dr. zum Shoushunova)</t>
  </si>
  <si>
    <t>1.06</t>
  </si>
  <si>
    <t>De la pos. accroupie, s'établir à l'appui renv. j. gr./éc./td., 1/2 tour à l'appui renversé</t>
  </si>
  <si>
    <t>Saut roulé en av. à la stat. ou saut roulé en av. j. écartées à la station ou saut roulé japonais</t>
  </si>
  <si>
    <t xml:space="preserve">Saut roulé en av. ou saut roulé japonais avec j. td. à la stat. </t>
  </si>
  <si>
    <t>Sprung mit 1/2 Dr. zur Sprungrolle vw. mit gestr. Beinen zum Stand</t>
  </si>
  <si>
    <t>Saut avec 1/2 tour au saut roulé et se relever avec les j. tendues</t>
  </si>
  <si>
    <t xml:space="preserve">Saut avec 1/2 tour et saut de poisson </t>
  </si>
  <si>
    <t>Sprung- oder Hechtrolle mit 1/1 Dr.</t>
  </si>
  <si>
    <t>Saut roulé ou saut de poisson avec 1/1 tour</t>
  </si>
  <si>
    <t>Roulé en arr. à la stat. j. écartées</t>
  </si>
  <si>
    <t>1.07</t>
  </si>
  <si>
    <t>Kopfkippe mit 1/2 Dr. zum Liegestütz vl.</t>
  </si>
  <si>
    <t>1.08</t>
  </si>
  <si>
    <t>1.09</t>
  </si>
  <si>
    <t>Freies Rad</t>
  </si>
  <si>
    <t>Salto latéral écarté</t>
  </si>
  <si>
    <t>1/4 Dr. und Salto sw.</t>
  </si>
  <si>
    <t>1/4 t. et salto latéral</t>
  </si>
  <si>
    <t>Überschlag vw. ein- oder beidarmig</t>
  </si>
  <si>
    <t>Renv. en av. sur un ou deux bras</t>
  </si>
  <si>
    <t>1.10</t>
  </si>
  <si>
    <t>Spreizüberschlag vw. ein- oder beidarmig, mit oder ohne Beinwechsel</t>
  </si>
  <si>
    <t>Renv. en av. j. écartées sur un ou deux bras, avec ou sans changement de j.</t>
  </si>
  <si>
    <t>Hechtüberschlag vw.</t>
  </si>
  <si>
    <t>Spreizüberschlag rw. ein- oder beidarmig</t>
  </si>
  <si>
    <t xml:space="preserve">Renv. en arr. Écarté sur un ou deux bras (flic-flac jambes écartées) </t>
  </si>
  <si>
    <t>1.11</t>
  </si>
  <si>
    <t>Salto vw. geh. oder Japanersalto geh.</t>
  </si>
  <si>
    <t>1.12</t>
  </si>
  <si>
    <t>Salto vw gestr. mit 1/1 Dr. (oder mehr)</t>
  </si>
  <si>
    <t>Salto av. td. avec 1/1 vrille (ou plus)</t>
  </si>
  <si>
    <t>Spreizsalto vw.</t>
  </si>
  <si>
    <t>Salto en av. Écarté</t>
  </si>
  <si>
    <t>Twist en av. (saut en arr. avec 1/2 t. et salto av.)</t>
  </si>
  <si>
    <t>1 1/2 salto en av. gr.</t>
  </si>
  <si>
    <t>2.01</t>
  </si>
  <si>
    <t>2.02</t>
  </si>
  <si>
    <t>Rschkln. 1/2 Dr. und heben des Körpers zum Sturzhang gegr.</t>
  </si>
  <si>
    <t>2.03</t>
  </si>
  <si>
    <t>Vschkln. im Sturzhang geb./gegr. und senken mit 1/1 Dr. zum Hang</t>
  </si>
  <si>
    <t>Vschkln. und Felgaufschwung geh. zum Stütz</t>
  </si>
  <si>
    <t>Bal. en av. et s'étab. en av. en tournant en arr. gr. à l'appui</t>
  </si>
  <si>
    <t>2.04</t>
  </si>
  <si>
    <t>Vschkln. Rolle rw. geh. zum Rschkln im Sturzhang (Doppelrugeli geh.)</t>
  </si>
  <si>
    <t>Vschkln. Rolle rw. geb. zum Rschkln im Sturzhang (Doppelrugeli geb.)</t>
  </si>
  <si>
    <t>Rschkln. Rolle rw. geh./geb. zum Vschkln. im Sturzhang (Doppelrugeli geh./geb. hinten)</t>
  </si>
  <si>
    <t>2.05</t>
  </si>
  <si>
    <t>2.06</t>
  </si>
  <si>
    <t>2.07</t>
  </si>
  <si>
    <t>2.08</t>
  </si>
  <si>
    <t>2.09</t>
  </si>
  <si>
    <t>3.01</t>
  </si>
  <si>
    <t>3.02</t>
  </si>
  <si>
    <t>3.03</t>
  </si>
  <si>
    <t>3.04</t>
  </si>
  <si>
    <t>Salto en avant groupé avec 1/1 tour</t>
  </si>
  <si>
    <t>Hechtsalto vw. geh. mit 1/2 Dr.</t>
  </si>
  <si>
    <t>Saut de poisson et salto en av. groupé avec 1/2 tour</t>
  </si>
  <si>
    <t>Salto en avant carpé avec 1/1 tour</t>
  </si>
  <si>
    <t>Hechtsalto vw. geb. mit 1/2 Dr.</t>
  </si>
  <si>
    <t>Saut de poisson et salto en av. carpé avec 1/2 tour</t>
  </si>
  <si>
    <t>Salto en av. tendu avec 1 1/2 tour</t>
  </si>
  <si>
    <t>Salto vw. gestr. mit 2 Dr.</t>
  </si>
  <si>
    <t>Salto en av. tendu avec 2 tours</t>
  </si>
  <si>
    <t>Salto en av. tendu avec 2 1/2 tours</t>
  </si>
  <si>
    <t>1 1/2 Salto vw. (geh./geb./gestr.) mit 1/1 Dr.</t>
  </si>
  <si>
    <t>1 1/2 salto en av. (gr./carpé/td.) avec 1/1 tour</t>
  </si>
  <si>
    <t>Doppelsalto vw. geh. mit 1 1/2 Dr.</t>
  </si>
  <si>
    <t>Double salto av. groupé avec 1 1/2 tour</t>
  </si>
  <si>
    <t>Doppelsalto vw. geb. mit 1 1/2 Dr.</t>
  </si>
  <si>
    <t>Double salto av. carpé avec 1 1/2 tour</t>
  </si>
  <si>
    <t xml:space="preserve">Double salto av. td. avec 1 1/2 tour dans le premier salto </t>
  </si>
  <si>
    <t>Salto vw. geh., 1/2 Dr. zum Salto rw. geh.</t>
  </si>
  <si>
    <t>Salto en av. groupé, 1/2 tour, salto arr. Groupé</t>
  </si>
  <si>
    <t>Salto vw. geb., 1/2 Dr. zum Salto rw. geb.</t>
  </si>
  <si>
    <t>Salto en av. carpé, 1/2 tour, salto arr. Carpé</t>
  </si>
  <si>
    <t>Salto vw. gestr., 1/2 Dr. zum Salto rw. gestr.</t>
  </si>
  <si>
    <t>Salto en av. td., 1/2 tour, salto arr. td.</t>
  </si>
  <si>
    <t>3.05</t>
  </si>
  <si>
    <t>Salto sw.</t>
  </si>
  <si>
    <t>Salto latéral</t>
  </si>
  <si>
    <t>Salto sw. mit 1 1/4 Dr.</t>
  </si>
  <si>
    <t>Salto latéral avec 1 1/4 tour</t>
  </si>
  <si>
    <t>Doppelsalto sw. oder Doppelsalto sw. mit 1/4 Dr.</t>
  </si>
  <si>
    <t>Double salto lat. ou double salto lat. avec 1/4 tour</t>
  </si>
  <si>
    <t>3.06</t>
  </si>
  <si>
    <t>Renv. avec 1/2 tour dans la 1ère phase de vol</t>
  </si>
  <si>
    <t>Renversement avec 1/2 tour dans la 1ère phase d'envol et repousser avec 1/2 tour à la station (demi-demi)</t>
  </si>
  <si>
    <t>Du minitrampoline: sauter à l'appui fac. ou à l'él. en av.</t>
  </si>
  <si>
    <t>4.01</t>
  </si>
  <si>
    <t>Stütz vl., aufstossen zum Hstand gschlossene oder gegr. Beine</t>
  </si>
  <si>
    <t>De l'appui facial, prise d'élan à l'appui renv. j. serrées ou écartées</t>
  </si>
  <si>
    <t>Depuis le grand tour en arrière / de l'appui renversé, venir en fermeture carpée écartée
sur la barre</t>
  </si>
  <si>
    <t>Winkel im Hang --</t>
  </si>
  <si>
    <t>Suspension: Equerre --</t>
  </si>
  <si>
    <t>4.02</t>
  </si>
  <si>
    <t>Tour d'appui libre en arr. à l'appui renv.</t>
  </si>
  <si>
    <t>Elancé en arr. et tour d'appui libre en av. à l'appui renv. (Banzerrolle)</t>
  </si>
  <si>
    <t>De la station dorsale: saut et bascule dors. à l'appui dors.</t>
  </si>
  <si>
    <t>Stütz rl.: Felgabschwung rl. rw. zum Felgaufschwung rl. vw. (Pendel)</t>
  </si>
  <si>
    <t>De l'appui dors.: s'abaisser en arr. à la susp. mi-renv. et s'étab. en appui dors. (bascule dors.)</t>
  </si>
  <si>
    <t>Stütz rl.: Felgabschwung rl. rw. zum Felgaufschwung rl. vw. mit ausgrätschen zum Vorschweben</t>
  </si>
  <si>
    <t>De l'appui dors.: s'abaisser en arr. en susp. mi-renv., élancer dors. en av. , en lâchant les prises pour passer avec les jambes écartées (coupé écart) pour él. en avant ou en lâchant une prise pour passer avec les jambes serrées de côté et él. en avant</t>
  </si>
  <si>
    <t>4.03</t>
  </si>
  <si>
    <t>De la susp., prise d'élan ou contre-élan avec 1/2 tour</t>
  </si>
  <si>
    <t>Aus Stütz: Unterschwung mit 1/2 Dr. zum Vschwg.</t>
  </si>
  <si>
    <t>Aus Stütz: Unterschwung mit 1/2 Dr. zum Nsprg.</t>
  </si>
  <si>
    <t>Aus Stütz: Unterschwung oder Grätschunterschwung mit 1/2 Dr. zum Vorschweben</t>
  </si>
  <si>
    <t>Aus Stütz: Unterschwung mit 1/1 Dr. zum Nsprg.</t>
  </si>
  <si>
    <t>Vorschweben geb. oder gegr. mit 1/2 Dr. zum Vorschweben geb. oder gegr. oder zum Vorschwung</t>
  </si>
  <si>
    <t>Elan en susp. en av. j. serrées ou écartées, 1/2 tour élan en av. j. serrées ou écartées</t>
  </si>
  <si>
    <t>4.04</t>
  </si>
  <si>
    <t>7/8 Grätsch- oder Bückumschwung vw. mit Griffwechsel zum Vorschweben oder Vorschwung</t>
  </si>
  <si>
    <t>De la fermeture carpée les pieds sur la barre j. écartées ou j. serrées, prises palm.: 7/8 élan circulaire en av. avec changement en prises dorsales à la susp.</t>
  </si>
  <si>
    <t>4.05</t>
  </si>
  <si>
    <t>Durchschub z. Stütz rl. aus Vorschweben, Vorschwung oder Grätschabschwung</t>
  </si>
  <si>
    <t xml:space="preserve">Vschwg. und Durchschub mit Ausgrätschen zum Vorschweben oder Vorschwung </t>
  </si>
  <si>
    <t>7/8 Bückumschwung vw. z. Durchschub m. anschliessender Felge rl. vw. z. Stütz rl.</t>
  </si>
  <si>
    <t>De la fermeture carpée les pieds sur la barre j. serrées , prises palm.: 7/8 élan circulaire en av., passer les j. td. entre les prises et tour d'appui dorsal à l'appui dors.</t>
  </si>
  <si>
    <t>Aus Kammriesen: Durchschub zum Rückschwung im Ellgriff</t>
  </si>
  <si>
    <t>Du grand tour en prise palmaires: passer les j. td. entre les prises à l'élancé en prise cubitales</t>
  </si>
  <si>
    <t>4.06</t>
  </si>
  <si>
    <t xml:space="preserve">De la station: bascule de fond </t>
  </si>
  <si>
    <t>Aus Verbindung: Schwebekippe</t>
  </si>
  <si>
    <t>Aus Grätschwinkelstütz oder Stütz rl.: Abschwung rw. und Kippe</t>
  </si>
  <si>
    <t>De l’appui à l’équerre j. écartées ou de l’appui dors.: S’abaisser en arr. et bascule</t>
  </si>
  <si>
    <t>4.07</t>
  </si>
  <si>
    <t>4.08</t>
  </si>
  <si>
    <t>Kammfleurier</t>
  </si>
  <si>
    <t xml:space="preserve">Kammfleurier mit 1/2 Dr. (oder mehr) </t>
  </si>
  <si>
    <t>Doppelsalto rw. geh. oder geb. über die Stange zum Nsprg.</t>
  </si>
  <si>
    <t>5.01</t>
  </si>
  <si>
    <t>Aus Winkelstütz --, 1/2 Dr. zum Winkelstütz --</t>
  </si>
  <si>
    <t>5.02</t>
  </si>
  <si>
    <t>Auf einem Holmen: Hstand --</t>
  </si>
  <si>
    <t>Sur une barre: Appui renv. --</t>
  </si>
  <si>
    <t>Aus Hstand -- : Senken zum Oberarmstand --</t>
  </si>
  <si>
    <t>De l’appui renv. -- : s’abaisser à l’appui renversé sur les épaules --</t>
  </si>
  <si>
    <t>Oberarmstand -- : Aufstossen (mind. 45°) zum Vschwg. im Stütz</t>
  </si>
  <si>
    <t>Appui renv. sur les épaules -- : repousser en haut pour élancer en av. à l'appui (min. 45°)</t>
  </si>
  <si>
    <t>Ab Minitramp: Sprung (mind. 45°) zum Vschwg.</t>
  </si>
  <si>
    <t>Ab Minitramp: Sprung (mind. 80°) zum Vschwg.</t>
  </si>
  <si>
    <t>Ab Minitramp: Sprung zum Oberarmstand --</t>
  </si>
  <si>
    <t>Du minitr.: saut à l'appui renv. sur les épaules --</t>
  </si>
  <si>
    <t>Ab Minitramp: Sprung zum Hstand --</t>
  </si>
  <si>
    <t>Du minitr.: saut à l'appui renv.--</t>
  </si>
  <si>
    <t>5.03</t>
  </si>
  <si>
    <t>Stützkehre vw. zum Stütz</t>
  </si>
  <si>
    <t>Stützkehre rw. zum Stütz</t>
  </si>
  <si>
    <t>Flanke mit 1/4 Dr. zum Nsprg.</t>
  </si>
  <si>
    <t xml:space="preserve">Elancé en avant et passer costal par-dessus la barre avec 1/4 tour à la station </t>
  </si>
  <si>
    <t>5.04</t>
  </si>
  <si>
    <t>Wende mit 1/2 Dr. zum Nsprg.</t>
  </si>
  <si>
    <t>Ab Minitramp: Wende (mind. 45°) zum Vschwg.</t>
  </si>
  <si>
    <t>Ab Minitramp: Hochwende (mind. 80°) zum Vschwg.</t>
  </si>
  <si>
    <t>Ab Minitramp: Hochwende zum Hstand --</t>
  </si>
  <si>
    <t>Elancer en av., écarter la jambe, rebondir sur les barres à l'el. av.</t>
  </si>
  <si>
    <t>5.05</t>
  </si>
  <si>
    <t>Aussenquerstand vl., Eingrätschen zum Stütz und Rückschwung</t>
  </si>
  <si>
    <t>Aussenquerstand vl., Eingrätschen zum Winkelstütz --</t>
  </si>
  <si>
    <t>Durchgrätschen vw. oder rw.</t>
  </si>
  <si>
    <t>Passer les j. écartées sous les prises en av. ou en arr.</t>
  </si>
  <si>
    <t>Hstand 1/4 Dr., abgrätschen zum Nsprg.</t>
  </si>
  <si>
    <t>Hstand 1/4 Dr., abgrätschen einarmig zum Nsprg.</t>
  </si>
  <si>
    <t>Aus Oberarmstand: Abrollen zum Rschwg. im Oberarmhang</t>
  </si>
  <si>
    <t>5.06</t>
  </si>
  <si>
    <t>Aus Oberarmstand: Abrollen zum Aussenquersitz oder zum Grätschsitz</t>
  </si>
  <si>
    <t>Aus Oberarmstand: Vschwg. im Oberarmhang</t>
  </si>
  <si>
    <t>De l'appui renv. sur les épaules, élancer en av. en susp. brach.</t>
  </si>
  <si>
    <t>Streuli -- (Rolle rw. mit Aufgreifen zum Hstand --)</t>
  </si>
  <si>
    <t>Streuli -- (Roulé en arr. rattrapé à l'appui renversé --)</t>
  </si>
  <si>
    <t>Ab Minitramp: Sprung zur Rolle vw. in Kipplage oder zum Rschwg.</t>
  </si>
  <si>
    <t>Ab Sprungbrett: Sprung zur Rolle vw. in Kipplage oder zum Rschwg.</t>
  </si>
  <si>
    <t>5.07</t>
  </si>
  <si>
    <t>Aussenstand (vl.), Längsachsendrehung an einem Barrenholmen mit 3/4 Dr. zum Oberarmhang (in Rückschwung)</t>
  </si>
  <si>
    <t>5.08</t>
  </si>
  <si>
    <t>Laufkippe vw.</t>
  </si>
  <si>
    <t>Aus Stand: Schwung- oder Schwebekippe vw. zum Rschwg. im Oberarmhg.</t>
  </si>
  <si>
    <t>De la station: Bascule d'élan ou bascule de fond à la susp. brach. et él. en arr. à la susp. brach.</t>
  </si>
  <si>
    <t>Aus Verbindung: Schwung- oder Schwebekippe vw. zum Rschwg. im Oberarmhg.</t>
  </si>
  <si>
    <t>Bascule d'élan ou bascule de fond  et él. en arr. à la susp. brach. en liaison</t>
  </si>
  <si>
    <t>Aus Stand: Schwung- oder Schwebekippe vw.</t>
  </si>
  <si>
    <t>Aus Verbindung: Schwung- oder Schwebekippe vw.</t>
  </si>
  <si>
    <t>Aus Stand: Lauf-, Schwung- oder Schwebekippe rw. zum Vschwg. im Oberarmhg.</t>
  </si>
  <si>
    <t>De la station, bascule d'élan ou bascule de fond et renv. en arr. à l’élancé brachial en av.</t>
  </si>
  <si>
    <t>Aus Verbindung: Schwung- oder Schwebekippe rw. zum Vschwg. im Oberarmhg.</t>
  </si>
  <si>
    <t>Bascule d'élan ou bascule de fond et renv. en arr. à l’élancé brachial en av. (en liaison)</t>
  </si>
  <si>
    <t>Schwebekippe an einem Holmen zum Stütz oder Grätschwinkelstütz --</t>
  </si>
  <si>
    <t>Bascule de fond sur une barre à l'appui ou à l'équerre j. éc. --</t>
  </si>
  <si>
    <t>Schwabenkippe zum Oberarmstand --</t>
  </si>
  <si>
    <t>Bascule allemande à l'appui renv. sur les épaules --</t>
  </si>
  <si>
    <t>Stand rl.: Absprung und Kippe zum Winkelstütz -- oder Rschwg.</t>
  </si>
  <si>
    <t>5.09</t>
  </si>
  <si>
    <t>Am Barrenende: Rschwg. und Überschlag vw. zum Nsprg.</t>
  </si>
  <si>
    <t>Aus Oberarmstand: Überschlag sw. zum Nsprg.</t>
  </si>
  <si>
    <t>De l'appui renv. sur les épaules, renv. lat. à la stat.</t>
  </si>
  <si>
    <t>Aus Hstand: Überschlag sw. zum Nsprg.</t>
  </si>
  <si>
    <t>Heben des geb. Körpers mit gestr. Armen z. Hstand auf einem Holmen und 1/4 Dr. zurück in Holmengasse --</t>
  </si>
  <si>
    <t>S'élever corps carpé b. td. sur une barre avec 1/4 de t. à l'appui renversé dans les barres --</t>
  </si>
  <si>
    <t>Aus Stützwaage: Heben des gestr. Körpers mit gestr. Armen und gegr. Beinen z. Handstand --</t>
  </si>
  <si>
    <t>De la bal. faciale horiz. à l'appui, s'établir corps td., bras td. et j. écartées à l'appui 
renversé --</t>
  </si>
  <si>
    <t>De l'appui renversé ou de la souplesse en arrière ou de la pos. assise, souplesse en arr. ou du Tic-Tac ou du streuli bras tendus: passer une j. entre les bras pour s'abaisser au grand écart transv. --</t>
  </si>
  <si>
    <t>Aus Hstand oder Bögli rw. oder Sitzbögli oder Tic-Tac oder Streuli m. gestr. Armen: Durchschub zum Querspagat --</t>
  </si>
  <si>
    <t>304XX</t>
  </si>
  <si>
    <t>Double salto en av. groupé avec 1/1 tour</t>
  </si>
  <si>
    <t>Doppelsalto vw. geh. mit 1/1 Dr.</t>
  </si>
  <si>
    <t xml:space="preserve">De la fermeture carpée  les pieds sur la barre: élancer en av. par-dessous la barre avec mouvement de fermeture du corps (carpé) à la stat., j. serrées ou éc. </t>
  </si>
  <si>
    <t>Bückunterschwung mit Bücken zum Nsprg. mit geschlossenen oder gegr. Beinen</t>
  </si>
  <si>
    <t>405XX</t>
  </si>
  <si>
    <t>Elan en avant et passer les j. td. entre les prises sans toucher la barre (bascule dorsale) avec 1/2 tour pour élancer en avant</t>
  </si>
  <si>
    <t>Durchschub 1/2 Dr. zum Vorschweben oder Vorschwung</t>
  </si>
  <si>
    <t>Elancé en av. avec 1/1t. à l'appui renversé (Diamidov)</t>
  </si>
  <si>
    <t>Vorschwung m. 1/1 Dr. i.d. Handstand (Diamidov)</t>
  </si>
  <si>
    <t>509XX</t>
  </si>
  <si>
    <t>De l'appui fléchi, etablissement en arr. à l'appui renv. --</t>
  </si>
  <si>
    <t>Aus Beugestütz: Stemme rw. zum Hstand --</t>
  </si>
  <si>
    <t>De la susp. brach.: Etablissement en arr. à l'appui renv. --</t>
  </si>
  <si>
    <t>Aus Oberarmhang: Stemme rw. zum Hstand --</t>
  </si>
  <si>
    <t>Vérificateur de tours 2018</t>
  </si>
  <si>
    <t>Routine-Check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</si>
</sst>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18"/>
      <color theme="1"/>
      <name val="Calibri"/>
      <family val="2"/>
      <scheme val="minor"/>
    </font>
    <font>
      <sz val="10"/>
      <color theme="1"/>
      <name val="Calibri"/>
      <family val="2"/>
      <scheme val="minor"/>
    </font>
    <font>
      <sz val="7"/>
      <color theme="1"/>
      <name val="Calibri"/>
      <family val="2"/>
      <scheme val="minor"/>
    </font>
    <font>
      <sz val="20"/>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88">
    <xf numFmtId="0" fontId="0" fillId="0" borderId="0" xfId="0"/>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0" fillId="0" borderId="0" xfId="0" applyNumberFormat="1" applyFont="1" applyAlignment="1" applyProtection="1">
      <alignment horizontal="right"/>
      <protection locked="0"/>
    </xf>
    <xf numFmtId="0" fontId="1" fillId="0" borderId="8" xfId="0" applyFont="1" applyBorder="1" applyAlignment="1" applyProtection="1">
      <alignment horizontal="center" vertical="center"/>
      <protection locked="0"/>
    </xf>
    <xf numFmtId="0" fontId="3" fillId="0" borderId="4"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0" borderId="9" xfId="0" applyFont="1" applyFill="1" applyBorder="1" applyAlignment="1" applyProtection="1">
      <alignment wrapText="1"/>
      <protection locked="0"/>
    </xf>
    <xf numFmtId="0" fontId="3" fillId="0" borderId="10" xfId="0" applyFont="1" applyFill="1" applyBorder="1" applyAlignment="1" applyProtection="1">
      <alignment wrapText="1"/>
      <protection locked="0"/>
    </xf>
    <xf numFmtId="0" fontId="1" fillId="0" borderId="1" xfId="0" applyFont="1" applyFill="1" applyBorder="1" applyAlignment="1" applyProtection="1">
      <alignment vertical="center" wrapText="1"/>
      <protection hidden="1"/>
    </xf>
    <xf numFmtId="0" fontId="1" fillId="3" borderId="1" xfId="0" applyFont="1" applyFill="1" applyBorder="1" applyAlignment="1" applyProtection="1">
      <alignment vertical="center" wrapText="1"/>
      <protection hidden="1"/>
    </xf>
    <xf numFmtId="0" fontId="0" fillId="0" borderId="0" xfId="0" applyProtection="1">
      <protection hidden="1"/>
    </xf>
    <xf numFmtId="0" fontId="2" fillId="0" borderId="0" xfId="0" applyFont="1" applyAlignment="1" applyProtection="1">
      <alignment horizontal="center"/>
      <protection hidden="1"/>
    </xf>
    <xf numFmtId="0" fontId="2" fillId="0" borderId="0" xfId="0" applyFont="1" applyAlignment="1" applyProtection="1">
      <alignment vertical="top" wrapText="1"/>
      <protection hidden="1"/>
    </xf>
    <xf numFmtId="0" fontId="0" fillId="0" borderId="0" xfId="0" applyAlignment="1" applyProtection="1">
      <alignment horizontal="right" vertical="top"/>
      <protection hidden="1"/>
    </xf>
    <xf numFmtId="0" fontId="5" fillId="0" borderId="0" xfId="0" applyFont="1" applyProtection="1">
      <protection hidden="1"/>
    </xf>
    <xf numFmtId="0" fontId="5" fillId="0" borderId="0" xfId="0" applyFont="1" applyAlignment="1" applyProtection="1">
      <protection hidden="1"/>
    </xf>
    <xf numFmtId="0" fontId="5" fillId="0" borderId="0" xfId="0" applyFont="1" applyAlignment="1" applyProtection="1">
      <alignment horizontal="center" vertical="center"/>
      <protection hidden="1"/>
    </xf>
    <xf numFmtId="2" fontId="5" fillId="0" borderId="0" xfId="0" applyNumberFormat="1" applyFont="1" applyAlignment="1" applyProtection="1">
      <alignment horizontal="center" vertical="center"/>
      <protection hidden="1"/>
    </xf>
    <xf numFmtId="0" fontId="1" fillId="0" borderId="0" xfId="0" applyFont="1" applyProtection="1">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2" borderId="3" xfId="0" applyFont="1" applyFill="1" applyBorder="1" applyAlignment="1" applyProtection="1">
      <alignment vertical="center" wrapText="1"/>
      <protection hidden="1"/>
    </xf>
    <xf numFmtId="0" fontId="1" fillId="2" borderId="3" xfId="0" applyFont="1" applyFill="1" applyBorder="1" applyAlignment="1" applyProtection="1">
      <alignment horizontal="center" vertical="center"/>
      <protection hidden="1"/>
    </xf>
    <xf numFmtId="2" fontId="1" fillId="2" borderId="4" xfId="0" applyNumberFormat="1"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2" fontId="1" fillId="0" borderId="6" xfId="0" applyNumberFormat="1" applyFont="1" applyBorder="1" applyAlignment="1" applyProtection="1">
      <alignment horizontal="center" vertical="center" wrapText="1"/>
      <protection hidden="1"/>
    </xf>
    <xf numFmtId="0" fontId="4" fillId="0" borderId="11" xfId="0" applyFont="1" applyBorder="1" applyAlignment="1" applyProtection="1">
      <alignment vertical="center" wrapText="1"/>
      <protection hidden="1"/>
    </xf>
    <xf numFmtId="0" fontId="1" fillId="0" borderId="12" xfId="0" applyFont="1" applyBorder="1" applyAlignment="1" applyProtection="1">
      <alignment horizontal="center" vertical="center"/>
      <protection hidden="1"/>
    </xf>
    <xf numFmtId="0" fontId="1" fillId="3" borderId="1" xfId="0"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wrapText="1"/>
      <protection hidden="1"/>
    </xf>
    <xf numFmtId="0" fontId="1" fillId="2" borderId="7" xfId="0" applyFont="1" applyFill="1" applyBorder="1" applyAlignment="1" applyProtection="1">
      <alignment vertical="center"/>
      <protection hidden="1"/>
    </xf>
    <xf numFmtId="0" fontId="1" fillId="3" borderId="8" xfId="0" applyFont="1" applyFill="1" applyBorder="1" applyAlignment="1" applyProtection="1">
      <alignment vertical="center" wrapText="1"/>
      <protection hidden="1"/>
    </xf>
    <xf numFmtId="0" fontId="1" fillId="3" borderId="8" xfId="0" applyFont="1" applyFill="1" applyBorder="1" applyAlignment="1" applyProtection="1">
      <alignment horizontal="center" vertical="center" wrapText="1"/>
      <protection hidden="1"/>
    </xf>
    <xf numFmtId="2" fontId="1" fillId="3" borderId="19"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 fillId="0" borderId="2"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1" xfId="0" applyFont="1" applyBorder="1" applyAlignment="1" applyProtection="1">
      <alignment vertical="center" wrapText="1"/>
      <protection hidden="1"/>
    </xf>
    <xf numFmtId="0" fontId="1" fillId="0" borderId="8" xfId="0" applyFont="1" applyBorder="1" applyAlignment="1" applyProtection="1">
      <alignment vertical="center" wrapText="1"/>
      <protection hidden="1"/>
    </xf>
    <xf numFmtId="0" fontId="1" fillId="0" borderId="8" xfId="0" applyFont="1" applyBorder="1" applyAlignment="1" applyProtection="1">
      <alignment horizontal="center" vertical="center" wrapText="1"/>
      <protection hidden="1"/>
    </xf>
    <xf numFmtId="2" fontId="1" fillId="0" borderId="19"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alignment horizontal="center" vertical="center"/>
      <protection hidden="1"/>
    </xf>
    <xf numFmtId="2" fontId="0" fillId="0" borderId="0" xfId="0" applyNumberFormat="1" applyAlignment="1" applyProtection="1">
      <alignment horizontal="center" vertical="center"/>
      <protection hidden="1"/>
    </xf>
    <xf numFmtId="0" fontId="1" fillId="0" borderId="0" xfId="0" applyFont="1" applyAlignment="1" applyProtection="1">
      <protection hidden="1"/>
    </xf>
    <xf numFmtId="0" fontId="1" fillId="0" borderId="0" xfId="0" applyFont="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0" fontId="1" fillId="3" borderId="13" xfId="0" applyFont="1" applyFill="1" applyBorder="1" applyAlignment="1" applyProtection="1">
      <alignment vertical="center" wrapText="1"/>
      <protection hidden="1"/>
    </xf>
    <xf numFmtId="0" fontId="1" fillId="3" borderId="13" xfId="0" applyFont="1" applyFill="1" applyBorder="1" applyAlignment="1" applyProtection="1">
      <alignment horizontal="center" vertical="center" wrapText="1"/>
      <protection hidden="1"/>
    </xf>
    <xf numFmtId="2" fontId="1" fillId="3" borderId="14" xfId="0" applyNumberFormat="1"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0" fillId="0" borderId="16" xfId="0" applyFont="1" applyBorder="1" applyProtection="1">
      <protection hidden="1"/>
    </xf>
    <xf numFmtId="0" fontId="0" fillId="0" borderId="17" xfId="0" applyFont="1" applyBorder="1" applyProtection="1">
      <protection hidden="1"/>
    </xf>
    <xf numFmtId="0" fontId="0" fillId="0" borderId="17" xfId="0" applyNumberFormat="1" applyFont="1" applyBorder="1" applyAlignment="1" applyProtection="1">
      <alignment horizontal="right"/>
      <protection hidden="1"/>
    </xf>
    <xf numFmtId="0" fontId="0" fillId="0" borderId="17" xfId="0" applyFont="1" applyBorder="1" applyAlignment="1" applyProtection="1">
      <alignment wrapText="1"/>
      <protection hidden="1"/>
    </xf>
    <xf numFmtId="49" fontId="0" fillId="0" borderId="17" xfId="0" applyNumberFormat="1" applyFont="1" applyBorder="1" applyProtection="1">
      <protection hidden="1"/>
    </xf>
    <xf numFmtId="49" fontId="0" fillId="0" borderId="18" xfId="0" applyNumberFormat="1" applyFont="1" applyBorder="1" applyProtection="1">
      <protection hidden="1"/>
    </xf>
    <xf numFmtId="0" fontId="0" fillId="0" borderId="0" xfId="0" applyFont="1" applyProtection="1">
      <protection hidden="1"/>
    </xf>
    <xf numFmtId="0" fontId="0" fillId="0" borderId="0" xfId="0" applyNumberFormat="1" applyFont="1" applyAlignment="1" applyProtection="1">
      <alignment horizontal="right"/>
      <protection hidden="1"/>
    </xf>
    <xf numFmtId="0" fontId="0" fillId="0" borderId="0" xfId="0" applyFont="1" applyAlignment="1" applyProtection="1">
      <alignment wrapText="1"/>
      <protection hidden="1"/>
    </xf>
    <xf numFmtId="49" fontId="0" fillId="0" borderId="0" xfId="0" applyNumberFormat="1" applyFont="1" applyProtection="1">
      <protection hidden="1"/>
    </xf>
    <xf numFmtId="0" fontId="0" fillId="0" borderId="0" xfId="0" applyNumberFormat="1" applyFont="1" applyAlignment="1" applyProtection="1">
      <alignment horizontal="right" wrapText="1"/>
      <protection hidden="1"/>
    </xf>
    <xf numFmtId="0" fontId="0" fillId="0" borderId="0" xfId="0" applyFont="1" applyProtection="1">
      <protection locked="0"/>
    </xf>
    <xf numFmtId="0" fontId="0" fillId="0" borderId="0" xfId="0" applyFont="1" applyAlignment="1" applyProtection="1">
      <alignment wrapText="1"/>
      <protection locked="0"/>
    </xf>
    <xf numFmtId="49" fontId="0" fillId="0" borderId="0" xfId="0" applyNumberFormat="1" applyFont="1" applyProtection="1">
      <protection locked="0"/>
    </xf>
    <xf numFmtId="0" fontId="1" fillId="0" borderId="6" xfId="0" applyFont="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3" fillId="0" borderId="7"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2" fillId="0" borderId="0" xfId="0" applyFont="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3" fillId="3" borderId="5" xfId="0" applyFont="1" applyFill="1" applyBorder="1" applyAlignment="1" applyProtection="1">
      <alignment horizontal="left" vertical="center"/>
      <protection hidden="1"/>
    </xf>
    <xf numFmtId="0" fontId="3" fillId="3" borderId="0" xfId="0" applyFont="1" applyFill="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cellXfs>
  <cellStyles count="1">
    <cellStyle name="Normal" xfId="0" builtinId="0"/>
  </cellStyles>
  <dxfs count="35">
    <dxf>
      <fill>
        <patternFill>
          <bgColor theme="3" tint="0.59996337778862885"/>
        </patternFill>
      </fill>
    </dxf>
    <dxf>
      <fill>
        <patternFill>
          <bgColor theme="3" tint="0.59996337778862885"/>
        </patternFill>
      </fill>
    </dxf>
    <dxf>
      <fill>
        <patternFill>
          <bgColor theme="3" tint="0.59996337778862885"/>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419101</xdr:colOff>
      <xdr:row>1</xdr:row>
      <xdr:rowOff>76201</xdr:rowOff>
    </xdr:from>
    <xdr:to>
      <xdr:col>5</xdr:col>
      <xdr:colOff>579832</xdr:colOff>
      <xdr:row>7</xdr:row>
      <xdr:rowOff>285751</xdr:rowOff>
    </xdr:to>
    <xdr:pic>
      <xdr:nvPicPr>
        <xdr:cNvPr id="4" name="Image 3" descr="http://www.acvg.ch/images/telechargements/logo_acvg_jpg_couleur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0542" y="367554"/>
          <a:ext cx="967555" cy="1487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419101</xdr:colOff>
      <xdr:row>1</xdr:row>
      <xdr:rowOff>76201</xdr:rowOff>
    </xdr:from>
    <xdr:to>
      <xdr:col>5</xdr:col>
      <xdr:colOff>579832</xdr:colOff>
      <xdr:row>7</xdr:row>
      <xdr:rowOff>285751</xdr:rowOff>
    </xdr:to>
    <xdr:pic>
      <xdr:nvPicPr>
        <xdr:cNvPr id="2" name="Image 1" descr="http://www.acvg.ch/images/telechargements/logo_acvg_jpg_couleur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6" y="457201"/>
          <a:ext cx="913206"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5"/>
  <sheetViews>
    <sheetView tabSelected="1" view="pageLayout" zoomScale="85" zoomScaleNormal="100" zoomScalePageLayoutView="85" workbookViewId="0">
      <selection activeCell="D3" sqref="D3"/>
    </sheetView>
  </sheetViews>
  <sheetFormatPr baseColWidth="10" defaultColWidth="11.28515625" defaultRowHeight="30" customHeight="1" x14ac:dyDescent="0.25"/>
  <cols>
    <col min="1" max="1" width="5.42578125" style="12" customWidth="1"/>
    <col min="2" max="2" width="3.7109375" style="12" customWidth="1"/>
    <col min="3" max="3" width="11.7109375" style="12" bestFit="1" customWidth="1"/>
    <col min="4" max="4" width="49.28515625" style="45" customWidth="1"/>
    <col min="5" max="5" width="11.28515625" style="46"/>
    <col min="6" max="6" width="11.28515625" style="47"/>
    <col min="7" max="7" width="5.42578125" style="12" customWidth="1"/>
    <col min="8" max="8" width="14.140625" style="12" hidden="1" customWidth="1"/>
    <col min="9" max="9" width="6.28515625" style="12" hidden="1" customWidth="1"/>
    <col min="10" max="16384" width="11.28515625" style="12"/>
  </cols>
  <sheetData>
    <row r="1" spans="1:9" ht="23.25" x14ac:dyDescent="0.25">
      <c r="B1" s="81" t="s">
        <v>1246</v>
      </c>
      <c r="C1" s="81"/>
      <c r="D1" s="81"/>
      <c r="E1" s="81"/>
      <c r="F1" s="81"/>
    </row>
    <row r="2" spans="1:9" ht="8.25" customHeight="1" thickBot="1" x14ac:dyDescent="0.4">
      <c r="B2" s="13"/>
      <c r="C2" s="13"/>
      <c r="D2" s="13"/>
      <c r="E2" s="13"/>
      <c r="F2" s="13"/>
    </row>
    <row r="3" spans="1:9" ht="18.75" customHeight="1" x14ac:dyDescent="0.25">
      <c r="B3" s="82" t="s">
        <v>879</v>
      </c>
      <c r="C3" s="83"/>
      <c r="D3" s="6"/>
      <c r="E3" s="14"/>
      <c r="F3" s="12"/>
      <c r="H3" s="15"/>
    </row>
    <row r="4" spans="1:9" ht="18.75" customHeight="1" x14ac:dyDescent="0.25">
      <c r="B4" s="84" t="s">
        <v>880</v>
      </c>
      <c r="C4" s="85"/>
      <c r="D4" s="7"/>
      <c r="E4" s="14"/>
      <c r="F4" s="12"/>
      <c r="H4" s="15"/>
    </row>
    <row r="5" spans="1:9" ht="18.75" customHeight="1" x14ac:dyDescent="0.25">
      <c r="B5" s="86" t="s">
        <v>39</v>
      </c>
      <c r="C5" s="87"/>
      <c r="D5" s="8"/>
      <c r="E5" s="14"/>
      <c r="F5" s="12"/>
      <c r="H5" s="15"/>
    </row>
    <row r="6" spans="1:9" ht="18.75" customHeight="1" x14ac:dyDescent="0.25">
      <c r="B6" s="84" t="s">
        <v>881</v>
      </c>
      <c r="C6" s="85"/>
      <c r="D6" s="7"/>
      <c r="E6" s="14"/>
      <c r="F6" s="12"/>
      <c r="H6" s="15"/>
    </row>
    <row r="7" spans="1:9" ht="18.75" customHeight="1" thickBot="1" x14ac:dyDescent="0.3">
      <c r="B7" s="79" t="s">
        <v>882</v>
      </c>
      <c r="C7" s="80"/>
      <c r="D7" s="9"/>
      <c r="E7" s="14"/>
      <c r="F7" s="12"/>
      <c r="H7" s="15"/>
    </row>
    <row r="8" spans="1:9" s="16" customFormat="1" ht="27" thickBot="1" x14ac:dyDescent="0.45">
      <c r="C8" s="17"/>
      <c r="D8" s="54" t="s">
        <v>36</v>
      </c>
      <c r="E8" s="18"/>
      <c r="F8" s="19"/>
    </row>
    <row r="9" spans="1:9" ht="15" customHeight="1" x14ac:dyDescent="0.25">
      <c r="A9" s="20"/>
      <c r="B9" s="21"/>
      <c r="C9" s="22" t="s">
        <v>270</v>
      </c>
      <c r="D9" s="23" t="s">
        <v>271</v>
      </c>
      <c r="E9" s="24" t="s">
        <v>39</v>
      </c>
      <c r="F9" s="25" t="s">
        <v>272</v>
      </c>
      <c r="G9" s="20"/>
      <c r="H9" s="20"/>
      <c r="I9" s="20"/>
    </row>
    <row r="10" spans="1:9" ht="22.5" customHeight="1" x14ac:dyDescent="0.25">
      <c r="A10" s="20"/>
      <c r="B10" s="26">
        <v>1</v>
      </c>
      <c r="C10" s="1"/>
      <c r="D10" s="10" t="str">
        <f>IF($C10&lt;&gt;"",VLOOKUP($C10,elements!$C:$G,2,FALSE),"")</f>
        <v/>
      </c>
      <c r="E10" s="27" t="str">
        <f>IF(C10&lt;&gt;"",VLOOKUP($C10,elements!$C:$G,4,FALSE),"")</f>
        <v/>
      </c>
      <c r="F10" s="69" t="str">
        <f>IF(D10&lt;&gt;"",VLOOKUP($C10,elements!$C:$G,5,FALSE),"")</f>
        <v/>
      </c>
      <c r="G10" s="20"/>
      <c r="H10" s="29" t="s">
        <v>898</v>
      </c>
      <c r="I10" s="30">
        <f>COUNTIF(E10:E17,"4")</f>
        <v>0</v>
      </c>
    </row>
    <row r="11" spans="1:9" ht="22.5" customHeight="1" x14ac:dyDescent="0.25">
      <c r="A11" s="20"/>
      <c r="B11" s="26">
        <v>2</v>
      </c>
      <c r="C11" s="2"/>
      <c r="D11" s="11" t="str">
        <f>IF($C11&lt;&gt;"",VLOOKUP($C11,elements!$C:$G,2,FALSE),"")</f>
        <v/>
      </c>
      <c r="E11" s="31" t="str">
        <f>IF(C11&lt;&gt;"",VLOOKUP($C11,elements!$C:$G,4,FALSE),"")</f>
        <v/>
      </c>
      <c r="F11" s="70" t="str">
        <f>IF(D11&lt;&gt;"",VLOOKUP($C11,elements!$C:$G,5,FALSE),"")</f>
        <v/>
      </c>
      <c r="G11" s="20"/>
      <c r="H11" s="29" t="s">
        <v>899</v>
      </c>
      <c r="I11" s="30">
        <f>COUNTIF(E10:E17,"5")</f>
        <v>0</v>
      </c>
    </row>
    <row r="12" spans="1:9" ht="22.5" customHeight="1" x14ac:dyDescent="0.25">
      <c r="A12" s="20"/>
      <c r="B12" s="26">
        <v>3</v>
      </c>
      <c r="C12" s="1"/>
      <c r="D12" s="10" t="str">
        <f>IF($C12&lt;&gt;"",VLOOKUP($C12,elements!$C:$G,2,FALSE),"")</f>
        <v/>
      </c>
      <c r="E12" s="27" t="str">
        <f>IF(C12&lt;&gt;"",VLOOKUP($C12,elements!$C:$G,4,FALSE),"")</f>
        <v/>
      </c>
      <c r="F12" s="69" t="str">
        <f>IF(D12&lt;&gt;"",VLOOKUP($C12,elements!$C:$G,5,FALSE),"")</f>
        <v/>
      </c>
      <c r="G12" s="20"/>
      <c r="H12" s="29" t="s">
        <v>900</v>
      </c>
      <c r="I12" s="30">
        <f>COUNTIF(E10:E17,"6")</f>
        <v>0</v>
      </c>
    </row>
    <row r="13" spans="1:9" ht="22.5" customHeight="1" x14ac:dyDescent="0.25">
      <c r="A13" s="20"/>
      <c r="B13" s="26">
        <v>4</v>
      </c>
      <c r="C13" s="2"/>
      <c r="D13" s="11" t="str">
        <f>IF($C13&lt;&gt;"",VLOOKUP($C13,elements!$C:$G,2,FALSE),"")</f>
        <v/>
      </c>
      <c r="E13" s="31" t="str">
        <f>IF(C13&lt;&gt;"",VLOOKUP($C13,elements!$C:$G,4,FALSE),"")</f>
        <v/>
      </c>
      <c r="F13" s="70" t="str">
        <f>IF(D13&lt;&gt;"",VLOOKUP($C13,elements!$C:$G,5,FALSE),"")</f>
        <v/>
      </c>
      <c r="G13" s="20"/>
      <c r="H13" s="29" t="s">
        <v>901</v>
      </c>
      <c r="I13" s="30">
        <f>COUNTIF(E10:E17,"7")</f>
        <v>0</v>
      </c>
    </row>
    <row r="14" spans="1:9" ht="22.5" customHeight="1" x14ac:dyDescent="0.25">
      <c r="A14" s="20"/>
      <c r="B14" s="26">
        <v>5</v>
      </c>
      <c r="C14" s="1"/>
      <c r="D14" s="10" t="str">
        <f>IF($C14&lt;&gt;"",VLOOKUP($C14,elements!$C:$G,2,FALSE),"")</f>
        <v/>
      </c>
      <c r="E14" s="27" t="str">
        <f>IF(C14&lt;&gt;"",VLOOKUP($C14,elements!$C:$G,4,FALSE),"")</f>
        <v/>
      </c>
      <c r="F14" s="69" t="str">
        <f>IF(D14&lt;&gt;"",VLOOKUP($C14,elements!$C:$G,5,FALSE),"")</f>
        <v/>
      </c>
      <c r="G14" s="20"/>
      <c r="H14" s="20"/>
      <c r="I14" s="20"/>
    </row>
    <row r="15" spans="1:9" ht="22.5" customHeight="1" x14ac:dyDescent="0.25">
      <c r="A15" s="20"/>
      <c r="B15" s="26">
        <v>6</v>
      </c>
      <c r="C15" s="2"/>
      <c r="D15" s="11" t="str">
        <f>IF($C15&lt;&gt;"",VLOOKUP($C15,elements!$C:$G,2,FALSE),"")</f>
        <v/>
      </c>
      <c r="E15" s="31" t="str">
        <f>IF(C15&lt;&gt;"",VLOOKUP($C15,elements!$C:$G,4,FALSE),"")</f>
        <v/>
      </c>
      <c r="F15" s="70" t="str">
        <f>IF(D15&lt;&gt;"",VLOOKUP($C15,elements!$C:$G,5,FALSE),"")</f>
        <v/>
      </c>
      <c r="G15" s="20"/>
      <c r="H15" s="20"/>
      <c r="I15" s="20"/>
    </row>
    <row r="16" spans="1:9" ht="22.5" customHeight="1" x14ac:dyDescent="0.25">
      <c r="A16" s="20"/>
      <c r="B16" s="26">
        <v>7</v>
      </c>
      <c r="C16" s="1"/>
      <c r="D16" s="10" t="str">
        <f>IF($C16&lt;&gt;"",VLOOKUP($C16,elements!$C:$G,2,FALSE),"")</f>
        <v/>
      </c>
      <c r="E16" s="27" t="str">
        <f>IF(C16&lt;&gt;"",VLOOKUP($C16,elements!$C:$G,4,FALSE),"")</f>
        <v/>
      </c>
      <c r="F16" s="28" t="str">
        <f>IF(C16&lt;&gt;"",VLOOKUP($C16,elements!$C:$G,5,FALSE),"")</f>
        <v/>
      </c>
      <c r="G16" s="20"/>
      <c r="H16" s="20"/>
      <c r="I16" s="20"/>
    </row>
    <row r="17" spans="1:9" ht="22.5" customHeight="1" thickBot="1" x14ac:dyDescent="0.3">
      <c r="A17" s="20"/>
      <c r="B17" s="33">
        <v>8</v>
      </c>
      <c r="C17" s="3"/>
      <c r="D17" s="34" t="str">
        <f>IF($C17&lt;&gt;"",VLOOKUP($C17,elements!$C:$G,2,FALSE),"")</f>
        <v/>
      </c>
      <c r="E17" s="35" t="str">
        <f>IF(C17&lt;&gt;"",VLOOKUP($C17,elements!$C:$G,4,FALSE),"")</f>
        <v/>
      </c>
      <c r="F17" s="36" t="str">
        <f>IF(C17&lt;&gt;"",VLOOKUP($C17,elements!$C:$G,5,FALSE),"")</f>
        <v/>
      </c>
      <c r="G17" s="20"/>
      <c r="H17" s="20"/>
      <c r="I17" s="20"/>
    </row>
    <row r="18" spans="1:9" ht="15" customHeight="1" x14ac:dyDescent="0.25">
      <c r="A18" s="20"/>
      <c r="B18" s="20"/>
      <c r="C18" s="37"/>
      <c r="D18" s="38" t="s">
        <v>874</v>
      </c>
      <c r="E18" s="77">
        <f>SUM(IF(FREQUENCY(MATCH(F10:F17,F10:F17,0),MATCH(F10:F17,F10:F17,0))&gt;0,1))-1</f>
        <v>0</v>
      </c>
      <c r="F18" s="78"/>
      <c r="G18" s="20"/>
      <c r="H18" s="20"/>
      <c r="I18" s="20"/>
    </row>
    <row r="19" spans="1:9" ht="15" customHeight="1" x14ac:dyDescent="0.25">
      <c r="A19" s="20"/>
      <c r="B19" s="20"/>
      <c r="C19" s="37"/>
      <c r="D19" s="39" t="s">
        <v>903</v>
      </c>
      <c r="E19" s="71" t="str">
        <f>IF(I11&gt;=2,IF(SUM(I10:I13)&gt;=6,"OK","Pas assez de parties"),"Pas assez de valeur de diff. C5")</f>
        <v>Pas assez de valeur de diff. C5</v>
      </c>
      <c r="F19" s="72"/>
      <c r="G19" s="20"/>
      <c r="H19" s="20"/>
      <c r="I19" s="20"/>
    </row>
    <row r="20" spans="1:9" ht="15" customHeight="1" x14ac:dyDescent="0.25">
      <c r="A20" s="20"/>
      <c r="B20" s="20"/>
      <c r="C20" s="37"/>
      <c r="D20" s="39" t="s">
        <v>904</v>
      </c>
      <c r="E20" s="71" t="str">
        <f>IF(I12&gt;=2,IF(SUM(I11:I13)&gt;=6,"OK","Pas assez de parties"),"Pas assez de valeur de diff. C6")</f>
        <v>Pas assez de valeur de diff. C6</v>
      </c>
      <c r="F20" s="72"/>
      <c r="G20" s="20"/>
      <c r="H20" s="20"/>
      <c r="I20" s="20"/>
    </row>
    <row r="21" spans="1:9" ht="15" customHeight="1" x14ac:dyDescent="0.25">
      <c r="A21" s="20"/>
      <c r="B21" s="20"/>
      <c r="C21" s="37"/>
      <c r="D21" s="39" t="s">
        <v>905</v>
      </c>
      <c r="E21" s="71" t="str">
        <f>IF(I13&gt;=2,IF(SUM(I12:I13)&gt;=6,"OK","Pas assez de parties"),"Pas assez de valeur de diff. C7")</f>
        <v>Pas assez de valeur de diff. C7</v>
      </c>
      <c r="F21" s="72"/>
      <c r="G21" s="20"/>
      <c r="H21" s="20"/>
      <c r="I21" s="20"/>
    </row>
    <row r="22" spans="1:9" ht="15" customHeight="1" thickBot="1" x14ac:dyDescent="0.3">
      <c r="A22" s="20"/>
      <c r="B22" s="20"/>
      <c r="C22" s="37"/>
      <c r="D22" s="40" t="s">
        <v>906</v>
      </c>
      <c r="E22" s="73" t="str">
        <f>IF(SUM(I11:I13)&gt;=6,"OK","Pas assez de parties")</f>
        <v>Pas assez de parties</v>
      </c>
      <c r="F22" s="74"/>
      <c r="G22" s="20"/>
      <c r="H22" s="20"/>
      <c r="I22" s="20"/>
    </row>
    <row r="23" spans="1:9" s="16" customFormat="1" ht="22.5" customHeight="1" thickBot="1" x14ac:dyDescent="0.45">
      <c r="D23" s="54" t="s">
        <v>877</v>
      </c>
      <c r="E23" s="18"/>
      <c r="F23" s="19"/>
    </row>
    <row r="24" spans="1:9" ht="15" customHeight="1" x14ac:dyDescent="0.25">
      <c r="A24" s="20"/>
      <c r="B24" s="21"/>
      <c r="C24" s="22" t="s">
        <v>270</v>
      </c>
      <c r="D24" s="23" t="s">
        <v>271</v>
      </c>
      <c r="E24" s="24" t="s">
        <v>39</v>
      </c>
      <c r="F24" s="25" t="s">
        <v>272</v>
      </c>
      <c r="G24" s="20"/>
      <c r="H24" s="20"/>
      <c r="I24" s="20"/>
    </row>
    <row r="25" spans="1:9" ht="22.5" customHeight="1" x14ac:dyDescent="0.25">
      <c r="A25" s="20"/>
      <c r="B25" s="26">
        <v>1</v>
      </c>
      <c r="C25" s="1"/>
      <c r="D25" s="41" t="str">
        <f>IF($C25&lt;&gt;"",VLOOKUP($C25,elements!$C:$G,2,FALSE),"")</f>
        <v/>
      </c>
      <c r="E25" s="27" t="str">
        <f>IF(C25&lt;&gt;"",VLOOKUP($C25,elements!$C:$G,4,FALSE),"")</f>
        <v/>
      </c>
      <c r="F25" s="28" t="str">
        <f>IF(C25&lt;&gt;"",VLOOKUP($C25,elements!$C:$G,5,FALSE),"")</f>
        <v/>
      </c>
      <c r="G25" s="20"/>
      <c r="H25" s="29" t="s">
        <v>898</v>
      </c>
      <c r="I25" s="30">
        <f>COUNTIF(E25:E32,"4")</f>
        <v>0</v>
      </c>
    </row>
    <row r="26" spans="1:9" ht="22.5" customHeight="1" x14ac:dyDescent="0.25">
      <c r="A26" s="20"/>
      <c r="B26" s="26">
        <v>2</v>
      </c>
      <c r="C26" s="2"/>
      <c r="D26" s="11" t="str">
        <f>IF($C26&lt;&gt;"",VLOOKUP($C26,elements!$C:$G,2,FALSE),"")</f>
        <v/>
      </c>
      <c r="E26" s="31" t="str">
        <f>IF(C26&lt;&gt;"",VLOOKUP($C26,elements!$C:$G,4,FALSE),"")</f>
        <v/>
      </c>
      <c r="F26" s="32" t="str">
        <f>IF(C26&lt;&gt;"",VLOOKUP($C26,elements!$C:$G,5,FALSE),"")</f>
        <v/>
      </c>
      <c r="G26" s="20"/>
      <c r="H26" s="29" t="s">
        <v>899</v>
      </c>
      <c r="I26" s="30">
        <f>COUNTIF(E25:E32,"5")</f>
        <v>0</v>
      </c>
    </row>
    <row r="27" spans="1:9" ht="22.5" customHeight="1" x14ac:dyDescent="0.25">
      <c r="A27" s="20"/>
      <c r="B27" s="26">
        <v>3</v>
      </c>
      <c r="C27" s="1"/>
      <c r="D27" s="41" t="str">
        <f>IF($C27&lt;&gt;"",VLOOKUP($C27,elements!$C:$G,2,FALSE),"")</f>
        <v/>
      </c>
      <c r="E27" s="27" t="str">
        <f>IF(C27&lt;&gt;"",VLOOKUP($C27,elements!$C:$G,4,FALSE),"")</f>
        <v/>
      </c>
      <c r="F27" s="28" t="str">
        <f>IF(C27&lt;&gt;"",VLOOKUP($C27,elements!$C:$G,5,FALSE),"")</f>
        <v/>
      </c>
      <c r="G27" s="20"/>
      <c r="H27" s="29" t="s">
        <v>900</v>
      </c>
      <c r="I27" s="30">
        <f>COUNTIF(E25:E32,"6")</f>
        <v>0</v>
      </c>
    </row>
    <row r="28" spans="1:9" ht="22.5" customHeight="1" x14ac:dyDescent="0.25">
      <c r="A28" s="20"/>
      <c r="B28" s="26">
        <v>4</v>
      </c>
      <c r="C28" s="2"/>
      <c r="D28" s="11" t="str">
        <f>IF($C28&lt;&gt;"",VLOOKUP($C28,elements!$C:$G,2,FALSE),"")</f>
        <v/>
      </c>
      <c r="E28" s="31" t="str">
        <f>IF(C28&lt;&gt;"",VLOOKUP($C28,elements!$C:$G,4,FALSE),"")</f>
        <v/>
      </c>
      <c r="F28" s="32" t="str">
        <f>IF(C28&lt;&gt;"",VLOOKUP($C28,elements!$C:$G,5,FALSE),"")</f>
        <v/>
      </c>
      <c r="G28" s="20"/>
      <c r="H28" s="29" t="s">
        <v>901</v>
      </c>
      <c r="I28" s="30">
        <f>COUNTIF(E25:E32,"7")</f>
        <v>0</v>
      </c>
    </row>
    <row r="29" spans="1:9" ht="22.5" customHeight="1" x14ac:dyDescent="0.25">
      <c r="A29" s="20"/>
      <c r="B29" s="26">
        <v>5</v>
      </c>
      <c r="C29" s="1"/>
      <c r="D29" s="41" t="str">
        <f>IF($C29&lt;&gt;"",VLOOKUP($C29,elements!$C:$G,2,FALSE),"")</f>
        <v/>
      </c>
      <c r="E29" s="27" t="str">
        <f>IF(C29&lt;&gt;"",VLOOKUP($C29,elements!$C:$G,4,FALSE),"")</f>
        <v/>
      </c>
      <c r="F29" s="28" t="str">
        <f>IF(C29&lt;&gt;"",VLOOKUP($C29,elements!$C:$G,5,FALSE),"")</f>
        <v/>
      </c>
      <c r="G29" s="20"/>
      <c r="H29" s="20"/>
      <c r="I29" s="20"/>
    </row>
    <row r="30" spans="1:9" ht="22.5" customHeight="1" x14ac:dyDescent="0.25">
      <c r="A30" s="20"/>
      <c r="B30" s="26">
        <v>6</v>
      </c>
      <c r="C30" s="2"/>
      <c r="D30" s="11" t="str">
        <f>IF($C30&lt;&gt;"",VLOOKUP($C30,elements!$C:$G,2,FALSE),"")</f>
        <v/>
      </c>
      <c r="E30" s="31" t="str">
        <f>IF(C30&lt;&gt;"",VLOOKUP($C30,elements!$C:$G,4,FALSE),"")</f>
        <v/>
      </c>
      <c r="F30" s="32" t="str">
        <f>IF(C30&lt;&gt;"",VLOOKUP($C30,elements!$C:$G,5,FALSE),"")</f>
        <v/>
      </c>
      <c r="G30" s="20"/>
      <c r="H30" s="20"/>
      <c r="I30" s="20"/>
    </row>
    <row r="31" spans="1:9" ht="22.5" customHeight="1" x14ac:dyDescent="0.25">
      <c r="A31" s="20"/>
      <c r="B31" s="26">
        <v>7</v>
      </c>
      <c r="C31" s="1"/>
      <c r="D31" s="41" t="str">
        <f>IF($C31&lt;&gt;"",VLOOKUP($C31,elements!$C:$G,2,FALSE),"")</f>
        <v/>
      </c>
      <c r="E31" s="27" t="str">
        <f>IF(C31&lt;&gt;"",VLOOKUP($C31,elements!$C:$G,4,FALSE),"")</f>
        <v/>
      </c>
      <c r="F31" s="28" t="str">
        <f>IF(C31&lt;&gt;"",VLOOKUP($C31,elements!$C:$G,5,FALSE),"")</f>
        <v/>
      </c>
      <c r="G31" s="20"/>
      <c r="H31" s="20"/>
      <c r="I31" s="20"/>
    </row>
    <row r="32" spans="1:9" ht="22.5" customHeight="1" thickBot="1" x14ac:dyDescent="0.3">
      <c r="A32" s="20"/>
      <c r="B32" s="33">
        <v>8</v>
      </c>
      <c r="C32" s="3"/>
      <c r="D32" s="34" t="str">
        <f>IF($C32&lt;&gt;"",VLOOKUP($C32,elements!$C:$G,2,FALSE),"")</f>
        <v/>
      </c>
      <c r="E32" s="35" t="str">
        <f>IF(C32&lt;&gt;"",VLOOKUP($C32,elements!$C:$G,4,FALSE),"")</f>
        <v/>
      </c>
      <c r="F32" s="36" t="str">
        <f>IF(C32&lt;&gt;"",VLOOKUP($C32,elements!$C:$G,5,FALSE),"")</f>
        <v/>
      </c>
      <c r="G32" s="20"/>
      <c r="H32" s="20"/>
      <c r="I32" s="20"/>
    </row>
    <row r="33" spans="1:9" ht="15" customHeight="1" x14ac:dyDescent="0.25">
      <c r="A33" s="20"/>
      <c r="B33" s="20"/>
      <c r="C33" s="37"/>
      <c r="D33" s="39" t="s">
        <v>903</v>
      </c>
      <c r="E33" s="71" t="str">
        <f>IF(I26&gt;=2,IF(SUM(I25:I28)&gt;=6,"OK","Pas assez de parties"),"Pas assez de valeur de diff. C5")</f>
        <v>Pas assez de valeur de diff. C5</v>
      </c>
      <c r="F33" s="72"/>
      <c r="G33" s="20"/>
      <c r="H33" s="20"/>
      <c r="I33" s="20"/>
    </row>
    <row r="34" spans="1:9" ht="15" customHeight="1" x14ac:dyDescent="0.25">
      <c r="A34" s="20"/>
      <c r="B34" s="20"/>
      <c r="C34" s="37"/>
      <c r="D34" s="39" t="s">
        <v>904</v>
      </c>
      <c r="E34" s="71" t="str">
        <f>IF(I27&gt;=2,IF(SUM(I26:I28)&gt;=6,"OK","Pas assez de parties"),"Pas assez de valeur de diff. C6")</f>
        <v>Pas assez de valeur de diff. C6</v>
      </c>
      <c r="F34" s="72"/>
      <c r="G34" s="20"/>
      <c r="H34" s="20"/>
      <c r="I34" s="20"/>
    </row>
    <row r="35" spans="1:9" ht="15" customHeight="1" x14ac:dyDescent="0.25">
      <c r="A35" s="20"/>
      <c r="B35" s="20"/>
      <c r="C35" s="37"/>
      <c r="D35" s="39" t="s">
        <v>905</v>
      </c>
      <c r="E35" s="71" t="str">
        <f>IF(I28&gt;=2,IF(SUM(I27:I28)&gt;=6,"OK","Pas assez de parties"),"Pas assez de valeur de diff. C7")</f>
        <v>Pas assez de valeur de diff. C7</v>
      </c>
      <c r="F35" s="72"/>
      <c r="G35" s="20"/>
      <c r="H35" s="20"/>
      <c r="I35" s="20"/>
    </row>
    <row r="36" spans="1:9" ht="15" customHeight="1" thickBot="1" x14ac:dyDescent="0.3">
      <c r="A36" s="20"/>
      <c r="B36" s="20"/>
      <c r="C36" s="37"/>
      <c r="D36" s="40" t="s">
        <v>906</v>
      </c>
      <c r="E36" s="73" t="str">
        <f>IF(SUM(I26:I28)&gt;=6,"OK","Pas assez de parties")</f>
        <v>Pas assez de parties</v>
      </c>
      <c r="F36" s="74"/>
      <c r="G36" s="20"/>
      <c r="H36" s="20"/>
      <c r="I36" s="20"/>
    </row>
    <row r="37" spans="1:9" s="16" customFormat="1" ht="22.5" customHeight="1" thickBot="1" x14ac:dyDescent="0.45">
      <c r="D37" s="54" t="s">
        <v>902</v>
      </c>
      <c r="E37" s="18"/>
      <c r="F37" s="19"/>
    </row>
    <row r="38" spans="1:9" ht="15" customHeight="1" x14ac:dyDescent="0.25">
      <c r="A38" s="20"/>
      <c r="B38" s="21"/>
      <c r="C38" s="22" t="s">
        <v>270</v>
      </c>
      <c r="D38" s="23" t="s">
        <v>271</v>
      </c>
      <c r="E38" s="24" t="s">
        <v>39</v>
      </c>
      <c r="F38" s="25" t="s">
        <v>272</v>
      </c>
      <c r="G38" s="20"/>
      <c r="H38" s="20"/>
      <c r="I38" s="20"/>
    </row>
    <row r="39" spans="1:9" ht="15" customHeight="1" x14ac:dyDescent="0.25">
      <c r="A39" s="20"/>
      <c r="B39" s="26">
        <v>1</v>
      </c>
      <c r="C39" s="1"/>
      <c r="D39" s="41" t="str">
        <f>IF($C39&lt;&gt;"",VLOOKUP($C39,elements!$C:$G,2,FALSE),"")</f>
        <v/>
      </c>
      <c r="E39" s="27" t="str">
        <f>IF(C39&lt;&gt;"",VLOOKUP($C39,elements!$C:$G,4,FALSE),"")</f>
        <v/>
      </c>
      <c r="F39" s="28" t="str">
        <f>IF(C39&lt;&gt;"",VLOOKUP($C39,elements!$C:$G,5,FALSE),"")</f>
        <v/>
      </c>
      <c r="G39" s="20"/>
      <c r="H39" s="29" t="s">
        <v>899</v>
      </c>
      <c r="I39" s="30">
        <f>COUNTIF(E39:E41,"5")</f>
        <v>0</v>
      </c>
    </row>
    <row r="40" spans="1:9" ht="15" customHeight="1" x14ac:dyDescent="0.25">
      <c r="A40" s="20"/>
      <c r="B40" s="26">
        <v>2</v>
      </c>
      <c r="C40" s="2"/>
      <c r="D40" s="11" t="str">
        <f>IF($C40&lt;&gt;"",VLOOKUP($C40,elements!$C:$G,2,FALSE),"")</f>
        <v/>
      </c>
      <c r="E40" s="31" t="str">
        <f>IF(C40&lt;&gt;"",VLOOKUP($C40,elements!$C:$G,4,FALSE),"")</f>
        <v/>
      </c>
      <c r="F40" s="32" t="str">
        <f>IF(C40&lt;&gt;"",VLOOKUP($C40,elements!$C:$G,5,FALSE),"")</f>
        <v/>
      </c>
      <c r="G40" s="20"/>
      <c r="H40" s="29" t="s">
        <v>900</v>
      </c>
      <c r="I40" s="30">
        <f>COUNTIF(E39:E41,"6")</f>
        <v>0</v>
      </c>
    </row>
    <row r="41" spans="1:9" ht="15" customHeight="1" thickBot="1" x14ac:dyDescent="0.3">
      <c r="A41" s="20"/>
      <c r="B41" s="33">
        <v>3</v>
      </c>
      <c r="C41" s="5"/>
      <c r="D41" s="42" t="str">
        <f>IF($C41&lt;&gt;"",VLOOKUP($C41,elements!$C:$G,2,FALSE),"")</f>
        <v/>
      </c>
      <c r="E41" s="43" t="str">
        <f>IF(C41&lt;&gt;"",VLOOKUP($C41,elements!$C:$G,4,FALSE),"")</f>
        <v/>
      </c>
      <c r="F41" s="44" t="str">
        <f>IF(C41&lt;&gt;"",VLOOKUP($C41,elements!$C:$G,5,FALSE),"")</f>
        <v/>
      </c>
      <c r="G41" s="20"/>
      <c r="H41" s="29" t="s">
        <v>901</v>
      </c>
      <c r="I41" s="30">
        <f>COUNTIF(E39:E41,"7")</f>
        <v>0</v>
      </c>
    </row>
    <row r="42" spans="1:9" ht="15" x14ac:dyDescent="0.25">
      <c r="A42" s="20"/>
      <c r="B42" s="20"/>
      <c r="C42" s="37"/>
      <c r="D42" s="39" t="s">
        <v>903</v>
      </c>
      <c r="E42" s="77" t="str">
        <f>IF(SUM(I39:I41)&gt;=2,IF(I39&gt;=1,"OK","Pas de valeur de diff. C5"),"Pas de valeur de diff. C5")</f>
        <v>Pas de valeur de diff. C5</v>
      </c>
      <c r="F42" s="78"/>
      <c r="G42" s="20"/>
      <c r="H42" s="20"/>
      <c r="I42" s="20"/>
    </row>
    <row r="43" spans="1:9" ht="15" x14ac:dyDescent="0.25">
      <c r="A43" s="20"/>
      <c r="B43" s="20"/>
      <c r="C43" s="37"/>
      <c r="D43" s="39" t="s">
        <v>904</v>
      </c>
      <c r="E43" s="71" t="str">
        <f>IF(SUM(I40:I41)&gt;=2,"OK","Pas de valeur de diff. C6")</f>
        <v>Pas de valeur de diff. C6</v>
      </c>
      <c r="F43" s="72"/>
      <c r="G43" s="20"/>
      <c r="H43" s="20"/>
      <c r="I43" s="20"/>
    </row>
    <row r="44" spans="1:9" ht="15" x14ac:dyDescent="0.25">
      <c r="A44" s="20"/>
      <c r="B44" s="20"/>
      <c r="C44" s="37"/>
      <c r="D44" s="39" t="s">
        <v>905</v>
      </c>
      <c r="E44" s="71" t="str">
        <f>IF(I41&gt;=2,"OK","Pas de valeur de diff. C7")</f>
        <v>Pas de valeur de diff. C7</v>
      </c>
      <c r="F44" s="72"/>
      <c r="G44" s="20"/>
      <c r="H44" s="20"/>
      <c r="I44" s="20"/>
    </row>
    <row r="45" spans="1:9" ht="15.75" thickBot="1" x14ac:dyDescent="0.3">
      <c r="A45" s="20"/>
      <c r="B45" s="20"/>
      <c r="C45" s="20"/>
      <c r="D45" s="40" t="s">
        <v>906</v>
      </c>
      <c r="E45" s="73" t="str">
        <f>IF(SUM(I39:I41)&gt;=2,"OK","Pas de valeur de diff. C5-C7")</f>
        <v>Pas de valeur de diff. C5-C7</v>
      </c>
      <c r="F45" s="74"/>
      <c r="G45" s="20"/>
      <c r="H45" s="20"/>
      <c r="I45" s="20"/>
    </row>
    <row r="46" spans="1:9" s="16" customFormat="1" ht="22.5" customHeight="1" thickBot="1" x14ac:dyDescent="0.45">
      <c r="D46" s="54" t="s">
        <v>878</v>
      </c>
      <c r="E46" s="18"/>
      <c r="F46" s="19"/>
    </row>
    <row r="47" spans="1:9" ht="15" customHeight="1" x14ac:dyDescent="0.25">
      <c r="A47" s="20"/>
      <c r="B47" s="21"/>
      <c r="C47" s="22" t="s">
        <v>270</v>
      </c>
      <c r="D47" s="23" t="s">
        <v>271</v>
      </c>
      <c r="E47" s="24" t="s">
        <v>39</v>
      </c>
      <c r="F47" s="25" t="s">
        <v>272</v>
      </c>
      <c r="G47" s="20"/>
      <c r="H47" s="20"/>
      <c r="I47" s="20"/>
    </row>
    <row r="48" spans="1:9" ht="22.5" customHeight="1" x14ac:dyDescent="0.25">
      <c r="A48" s="20"/>
      <c r="B48" s="26">
        <v>1</v>
      </c>
      <c r="C48" s="1"/>
      <c r="D48" s="41" t="str">
        <f>IF($C48&lt;&gt;"",VLOOKUP($C48,elements!$C:$G,2,FALSE),"")</f>
        <v/>
      </c>
      <c r="E48" s="27" t="str">
        <f>IF(C48&lt;&gt;"",VLOOKUP($C48,elements!$C:$G,4,FALSE),"")</f>
        <v/>
      </c>
      <c r="F48" s="28" t="str">
        <f>IF(C48&lt;&gt;"",VLOOKUP($C48,elements!$C:$G,5,FALSE),"")</f>
        <v/>
      </c>
      <c r="G48" s="20"/>
      <c r="H48" s="29" t="s">
        <v>898</v>
      </c>
      <c r="I48" s="30">
        <f>COUNTIF(E48:E55,"4")</f>
        <v>0</v>
      </c>
    </row>
    <row r="49" spans="1:9" ht="22.5" customHeight="1" x14ac:dyDescent="0.25">
      <c r="A49" s="20"/>
      <c r="B49" s="26">
        <v>2</v>
      </c>
      <c r="C49" s="2"/>
      <c r="D49" s="11" t="str">
        <f>IF($C49&lt;&gt;"",VLOOKUP($C49,elements!$C:$G,2,FALSE),"")</f>
        <v/>
      </c>
      <c r="E49" s="31" t="str">
        <f>IF(C49&lt;&gt;"",VLOOKUP($C49,elements!$C:$G,4,FALSE),"")</f>
        <v/>
      </c>
      <c r="F49" s="32" t="str">
        <f>IF(C49&lt;&gt;"",VLOOKUP($C49,elements!$C:$G,5,FALSE),"")</f>
        <v/>
      </c>
      <c r="G49" s="20"/>
      <c r="H49" s="29" t="s">
        <v>899</v>
      </c>
      <c r="I49" s="30">
        <f>COUNTIF(E48:E55,"5")</f>
        <v>0</v>
      </c>
    </row>
    <row r="50" spans="1:9" ht="22.5" customHeight="1" x14ac:dyDescent="0.25">
      <c r="A50" s="20"/>
      <c r="B50" s="26">
        <v>3</v>
      </c>
      <c r="C50" s="1"/>
      <c r="D50" s="41" t="str">
        <f>IF($C50&lt;&gt;"",VLOOKUP($C50,elements!$C:$G,2,FALSE),"")</f>
        <v/>
      </c>
      <c r="E50" s="27" t="str">
        <f>IF(C50&lt;&gt;"",VLOOKUP($C50,elements!$C:$G,4,FALSE),"")</f>
        <v/>
      </c>
      <c r="F50" s="28" t="str">
        <f>IF(C50&lt;&gt;"",VLOOKUP($C50,elements!$C:$G,5,FALSE),"")</f>
        <v/>
      </c>
      <c r="G50" s="20"/>
      <c r="H50" s="29" t="s">
        <v>900</v>
      </c>
      <c r="I50" s="30">
        <f>COUNTIF(E48:E55,"6")</f>
        <v>0</v>
      </c>
    </row>
    <row r="51" spans="1:9" ht="22.5" customHeight="1" x14ac:dyDescent="0.25">
      <c r="A51" s="20"/>
      <c r="B51" s="26">
        <v>4</v>
      </c>
      <c r="C51" s="2"/>
      <c r="D51" s="11" t="str">
        <f>IF($C51&lt;&gt;"",VLOOKUP($C51,elements!$C:$G,2,FALSE),"")</f>
        <v/>
      </c>
      <c r="E51" s="31" t="str">
        <f>IF(C51&lt;&gt;"",VLOOKUP($C51,elements!$C:$G,4,FALSE),"")</f>
        <v/>
      </c>
      <c r="F51" s="32" t="str">
        <f>IF(C51&lt;&gt;"",VLOOKUP($C51,elements!$C:$G,5,FALSE),"")</f>
        <v/>
      </c>
      <c r="G51" s="20"/>
      <c r="H51" s="29" t="s">
        <v>901</v>
      </c>
      <c r="I51" s="30">
        <f>COUNTIF(E48:E55,"7")</f>
        <v>0</v>
      </c>
    </row>
    <row r="52" spans="1:9" ht="22.5" customHeight="1" x14ac:dyDescent="0.25">
      <c r="A52" s="20"/>
      <c r="B52" s="26">
        <v>5</v>
      </c>
      <c r="C52" s="1"/>
      <c r="D52" s="41" t="str">
        <f>IF($C52&lt;&gt;"",VLOOKUP($C52,elements!$C:$G,2,FALSE),"")</f>
        <v/>
      </c>
      <c r="E52" s="27" t="str">
        <f>IF(C52&lt;&gt;"",VLOOKUP($C52,elements!$C:$G,4,FALSE),"")</f>
        <v/>
      </c>
      <c r="F52" s="28" t="str">
        <f>IF(C52&lt;&gt;"",VLOOKUP($C52,elements!$C:$G,5,FALSE),"")</f>
        <v/>
      </c>
      <c r="G52" s="20"/>
      <c r="H52" s="20"/>
      <c r="I52" s="20"/>
    </row>
    <row r="53" spans="1:9" ht="22.5" customHeight="1" x14ac:dyDescent="0.25">
      <c r="A53" s="20"/>
      <c r="B53" s="26">
        <v>6</v>
      </c>
      <c r="C53" s="2"/>
      <c r="D53" s="11" t="str">
        <f>IF($C53&lt;&gt;"",VLOOKUP($C53,elements!$C:$G,2,FALSE),"")</f>
        <v/>
      </c>
      <c r="E53" s="31" t="str">
        <f>IF(C53&lt;&gt;"",VLOOKUP($C53,elements!$C:$G,4,FALSE),"")</f>
        <v/>
      </c>
      <c r="F53" s="32" t="str">
        <f>IF(C53&lt;&gt;"",VLOOKUP($C53,elements!$C:$G,5,FALSE),"")</f>
        <v/>
      </c>
      <c r="G53" s="20"/>
      <c r="H53" s="20"/>
      <c r="I53" s="20"/>
    </row>
    <row r="54" spans="1:9" ht="22.5" customHeight="1" x14ac:dyDescent="0.25">
      <c r="A54" s="20"/>
      <c r="B54" s="26">
        <v>7</v>
      </c>
      <c r="C54" s="1"/>
      <c r="D54" s="41" t="str">
        <f>IF($C54&lt;&gt;"",VLOOKUP($C54,elements!$C:$G,2,FALSE),"")</f>
        <v/>
      </c>
      <c r="E54" s="27" t="str">
        <f>IF(C54&lt;&gt;"",VLOOKUP($C54,elements!$C:$G,4,FALSE),"")</f>
        <v/>
      </c>
      <c r="F54" s="28" t="str">
        <f>IF(C54&lt;&gt;"",VLOOKUP($C54,elements!$C:$G,5,FALSE),"")</f>
        <v/>
      </c>
      <c r="G54" s="20"/>
      <c r="H54" s="20"/>
      <c r="I54" s="20"/>
    </row>
    <row r="55" spans="1:9" ht="22.5" customHeight="1" thickBot="1" x14ac:dyDescent="0.3">
      <c r="A55" s="20"/>
      <c r="B55" s="33">
        <v>8</v>
      </c>
      <c r="C55" s="3"/>
      <c r="D55" s="34" t="str">
        <f>IF($C55&lt;&gt;"",VLOOKUP($C55,elements!$C:$G,2,FALSE),"")</f>
        <v/>
      </c>
      <c r="E55" s="35" t="str">
        <f>IF(C55&lt;&gt;"",VLOOKUP($C55,elements!$C:$G,4,FALSE),"")</f>
        <v/>
      </c>
      <c r="F55" s="36" t="str">
        <f>IF(C55&lt;&gt;"",VLOOKUP($C55,elements!$C:$G,5,FALSE),"")</f>
        <v/>
      </c>
      <c r="G55" s="20"/>
      <c r="H55" s="20"/>
      <c r="I55" s="20"/>
    </row>
    <row r="56" spans="1:9" ht="15" x14ac:dyDescent="0.25">
      <c r="A56" s="20"/>
      <c r="B56" s="20"/>
      <c r="C56" s="37"/>
      <c r="D56" s="39" t="s">
        <v>903</v>
      </c>
      <c r="E56" s="71" t="str">
        <f>IF(I49&gt;=2,IF(SUM(I48:I51)&gt;=6,"OK","Pas assez de parties"),"Pas assez de valeur de diff. C5")</f>
        <v>Pas assez de valeur de diff. C5</v>
      </c>
      <c r="F56" s="72"/>
      <c r="G56" s="20"/>
      <c r="H56" s="20"/>
      <c r="I56" s="20"/>
    </row>
    <row r="57" spans="1:9" ht="15" x14ac:dyDescent="0.25">
      <c r="A57" s="20"/>
      <c r="B57" s="20"/>
      <c r="C57" s="37"/>
      <c r="D57" s="39" t="s">
        <v>904</v>
      </c>
      <c r="E57" s="71" t="str">
        <f>IF(I50&gt;=2,IF(SUM(I49:I51)&gt;=6,"OK","Pas assez de parties"),"Pas assez de valeur de diff. C6")</f>
        <v>Pas assez de valeur de diff. C6</v>
      </c>
      <c r="F57" s="72"/>
      <c r="G57" s="20"/>
      <c r="H57" s="20"/>
      <c r="I57" s="20"/>
    </row>
    <row r="58" spans="1:9" ht="15" x14ac:dyDescent="0.25">
      <c r="A58" s="20"/>
      <c r="B58" s="20"/>
      <c r="C58" s="37"/>
      <c r="D58" s="39" t="s">
        <v>905</v>
      </c>
      <c r="E58" s="71" t="str">
        <f>IF(I51&gt;=2,IF(SUM(I50:I51)&gt;=6,"OK","Pas assez de parties"),"Pas assez de valeur de diff. C7")</f>
        <v>Pas assez de valeur de diff. C7</v>
      </c>
      <c r="F58" s="72"/>
      <c r="G58" s="20"/>
      <c r="H58" s="20"/>
      <c r="I58" s="20"/>
    </row>
    <row r="59" spans="1:9" ht="15.75" thickBot="1" x14ac:dyDescent="0.3">
      <c r="A59" s="20"/>
      <c r="B59" s="20"/>
      <c r="C59" s="20"/>
      <c r="D59" s="40" t="s">
        <v>906</v>
      </c>
      <c r="E59" s="73" t="str">
        <f>IF(SUM(I49:I51)&gt;=6,"OK","Pas assez de parties")</f>
        <v>Pas assez de parties</v>
      </c>
      <c r="F59" s="74"/>
      <c r="G59" s="20"/>
      <c r="H59" s="20"/>
      <c r="I59" s="20"/>
    </row>
    <row r="60" spans="1:9" s="16" customFormat="1" ht="22.5" customHeight="1" thickBot="1" x14ac:dyDescent="0.45">
      <c r="D60" s="54" t="s">
        <v>873</v>
      </c>
      <c r="E60" s="18"/>
      <c r="F60" s="19"/>
    </row>
    <row r="61" spans="1:9" ht="15" customHeight="1" x14ac:dyDescent="0.25">
      <c r="A61" s="20"/>
      <c r="B61" s="21"/>
      <c r="C61" s="22" t="s">
        <v>270</v>
      </c>
      <c r="D61" s="23" t="s">
        <v>271</v>
      </c>
      <c r="E61" s="24" t="s">
        <v>39</v>
      </c>
      <c r="F61" s="25" t="s">
        <v>272</v>
      </c>
      <c r="G61" s="20"/>
      <c r="H61" s="20"/>
      <c r="I61" s="20"/>
    </row>
    <row r="62" spans="1:9" ht="22.5" customHeight="1" x14ac:dyDescent="0.25">
      <c r="A62" s="20"/>
      <c r="B62" s="26">
        <v>1</v>
      </c>
      <c r="C62" s="1"/>
      <c r="D62" s="41" t="str">
        <f>IF($C62&lt;&gt;"",VLOOKUP($C62,elements!$C:$G,2,FALSE),"")</f>
        <v/>
      </c>
      <c r="E62" s="27" t="str">
        <f>IF(C62&lt;&gt;"",VLOOKUP($C62,elements!$C:$G,4,FALSE),"")</f>
        <v/>
      </c>
      <c r="F62" s="28" t="str">
        <f>IF(C62&lt;&gt;"",VLOOKUP($C62,elements!$C:$G,5,FALSE),"")</f>
        <v/>
      </c>
      <c r="G62" s="20"/>
      <c r="H62" s="29" t="s">
        <v>898</v>
      </c>
      <c r="I62" s="30">
        <f>COUNTIF(E62:E69,"4")</f>
        <v>0</v>
      </c>
    </row>
    <row r="63" spans="1:9" ht="22.5" customHeight="1" x14ac:dyDescent="0.25">
      <c r="A63" s="20"/>
      <c r="B63" s="26">
        <v>2</v>
      </c>
      <c r="C63" s="2"/>
      <c r="D63" s="11" t="str">
        <f>IF($C63&lt;&gt;"",VLOOKUP($C63,elements!$C:$G,2,FALSE),"")</f>
        <v/>
      </c>
      <c r="E63" s="31" t="str">
        <f>IF(C63&lt;&gt;"",VLOOKUP($C63,elements!$C:$G,4,FALSE),"")</f>
        <v/>
      </c>
      <c r="F63" s="32" t="str">
        <f>IF(C63&lt;&gt;"",VLOOKUP($C63,elements!$C:$G,5,FALSE),"")</f>
        <v/>
      </c>
      <c r="G63" s="20"/>
      <c r="H63" s="29" t="s">
        <v>899</v>
      </c>
      <c r="I63" s="30">
        <f>COUNTIF(E62:E69,"5")</f>
        <v>0</v>
      </c>
    </row>
    <row r="64" spans="1:9" ht="22.5" customHeight="1" x14ac:dyDescent="0.25">
      <c r="A64" s="20"/>
      <c r="B64" s="26">
        <v>3</v>
      </c>
      <c r="C64" s="1"/>
      <c r="D64" s="41" t="str">
        <f>IF($C64&lt;&gt;"",VLOOKUP($C64,elements!$C:$G,2,FALSE),"")</f>
        <v/>
      </c>
      <c r="E64" s="27" t="str">
        <f>IF(C64&lt;&gt;"",VLOOKUP($C64,elements!$C:$G,4,FALSE),"")</f>
        <v/>
      </c>
      <c r="F64" s="28" t="str">
        <f>IF(C64&lt;&gt;"",VLOOKUP($C64,elements!$C:$G,5,FALSE),"")</f>
        <v/>
      </c>
      <c r="G64" s="20"/>
      <c r="H64" s="29" t="s">
        <v>900</v>
      </c>
      <c r="I64" s="30">
        <f>COUNTIF(E62:E69,"6")</f>
        <v>0</v>
      </c>
    </row>
    <row r="65" spans="1:9" ht="22.5" customHeight="1" x14ac:dyDescent="0.25">
      <c r="A65" s="20"/>
      <c r="B65" s="26">
        <v>4</v>
      </c>
      <c r="C65" s="2"/>
      <c r="D65" s="11" t="str">
        <f>IF($C65&lt;&gt;"",VLOOKUP($C65,elements!$C:$G,2,FALSE),"")</f>
        <v/>
      </c>
      <c r="E65" s="31" t="str">
        <f>IF(C65&lt;&gt;"",VLOOKUP($C65,elements!$C:$G,4,FALSE),"")</f>
        <v/>
      </c>
      <c r="F65" s="32" t="str">
        <f>IF(C65&lt;&gt;"",VLOOKUP($C65,elements!$C:$G,5,FALSE),"")</f>
        <v/>
      </c>
      <c r="G65" s="20"/>
      <c r="H65" s="29" t="s">
        <v>901</v>
      </c>
      <c r="I65" s="30">
        <f>COUNTIF(E62:E69,"7")</f>
        <v>0</v>
      </c>
    </row>
    <row r="66" spans="1:9" ht="22.5" customHeight="1" x14ac:dyDescent="0.25">
      <c r="A66" s="20"/>
      <c r="B66" s="26">
        <v>5</v>
      </c>
      <c r="C66" s="1"/>
      <c r="D66" s="41" t="str">
        <f>IF($C66&lt;&gt;"",VLOOKUP($C66,elements!$C:$G,2,FALSE),"")</f>
        <v/>
      </c>
      <c r="E66" s="27" t="str">
        <f>IF(C66&lt;&gt;"",VLOOKUP($C66,elements!$C:$G,4,FALSE),"")</f>
        <v/>
      </c>
      <c r="F66" s="28" t="str">
        <f>IF(C66&lt;&gt;"",VLOOKUP($C66,elements!$C:$G,5,FALSE),"")</f>
        <v/>
      </c>
      <c r="G66" s="20"/>
      <c r="H66" s="20"/>
      <c r="I66" s="20"/>
    </row>
    <row r="67" spans="1:9" ht="22.5" customHeight="1" x14ac:dyDescent="0.25">
      <c r="A67" s="20"/>
      <c r="B67" s="26">
        <v>6</v>
      </c>
      <c r="C67" s="2"/>
      <c r="D67" s="11" t="str">
        <f>IF($C67&lt;&gt;"",VLOOKUP($C67,elements!$C:$G,2,FALSE),"")</f>
        <v/>
      </c>
      <c r="E67" s="31" t="str">
        <f>IF(C67&lt;&gt;"",VLOOKUP($C67,elements!$C:$G,4,FALSE),"")</f>
        <v/>
      </c>
      <c r="F67" s="32" t="str">
        <f>IF(C67&lt;&gt;"",VLOOKUP($C67,elements!$C:$G,5,FALSE),"")</f>
        <v/>
      </c>
      <c r="G67" s="20"/>
      <c r="H67" s="20"/>
      <c r="I67" s="20"/>
    </row>
    <row r="68" spans="1:9" ht="22.5" customHeight="1" x14ac:dyDescent="0.25">
      <c r="A68" s="20"/>
      <c r="B68" s="26">
        <v>7</v>
      </c>
      <c r="C68" s="1"/>
      <c r="D68" s="41" t="str">
        <f>IF($C68&lt;&gt;"",VLOOKUP($C68,elements!$C:$G,2,FALSE),"")</f>
        <v/>
      </c>
      <c r="E68" s="27" t="str">
        <f>IF(C68&lt;&gt;"",VLOOKUP($C68,elements!$C:$G,4,FALSE),"")</f>
        <v/>
      </c>
      <c r="F68" s="28" t="str">
        <f>IF(C68&lt;&gt;"",VLOOKUP($C68,elements!$C:$G,5,FALSE),"")</f>
        <v/>
      </c>
      <c r="G68" s="20"/>
      <c r="H68" s="20"/>
      <c r="I68" s="20"/>
    </row>
    <row r="69" spans="1:9" ht="22.5" customHeight="1" thickBot="1" x14ac:dyDescent="0.3">
      <c r="A69" s="20"/>
      <c r="B69" s="33">
        <v>8</v>
      </c>
      <c r="C69" s="3"/>
      <c r="D69" s="34" t="str">
        <f>IF($C69&lt;&gt;"",VLOOKUP($C69,elements!$C:$G,2,FALSE),"")</f>
        <v/>
      </c>
      <c r="E69" s="35" t="str">
        <f>IF(C69&lt;&gt;"",VLOOKUP($C69,elements!$C:$G,4,FALSE),"")</f>
        <v/>
      </c>
      <c r="F69" s="36" t="str">
        <f>IF(C69&lt;&gt;"",VLOOKUP($C69,elements!$C:$G,5,FALSE),"")</f>
        <v/>
      </c>
      <c r="G69" s="20"/>
      <c r="H69" s="20"/>
      <c r="I69" s="20"/>
    </row>
    <row r="70" spans="1:9" ht="15" customHeight="1" x14ac:dyDescent="0.25">
      <c r="A70" s="20"/>
      <c r="B70" s="20"/>
      <c r="C70" s="37"/>
      <c r="D70" s="39" t="s">
        <v>875</v>
      </c>
      <c r="E70" s="71">
        <f>SUM(IF(FREQUENCY(MATCH(F62:F69,F62:F69,0),MATCH(F62:F69,F62:F69,0))&gt;0,1))-1</f>
        <v>0</v>
      </c>
      <c r="F70" s="72"/>
      <c r="G70" s="20"/>
      <c r="H70" s="20"/>
      <c r="I70" s="20"/>
    </row>
    <row r="71" spans="1:9" ht="15" customHeight="1" x14ac:dyDescent="0.25">
      <c r="A71" s="20"/>
      <c r="B71" s="20"/>
      <c r="C71" s="37"/>
      <c r="D71" s="39" t="s">
        <v>876</v>
      </c>
      <c r="E71" s="75">
        <f>SUM(IF(FREQUENCY(MATCH(F62:F69,F62:F69,0),MATCH(F62:F69,F62:F69,0))&gt;0,1))-1</f>
        <v>0</v>
      </c>
      <c r="F71" s="76"/>
      <c r="G71" s="20"/>
      <c r="H71" s="20"/>
      <c r="I71" s="20"/>
    </row>
    <row r="72" spans="1:9" ht="15" customHeight="1" x14ac:dyDescent="0.25">
      <c r="A72" s="20"/>
      <c r="B72" s="20"/>
      <c r="C72" s="37"/>
      <c r="D72" s="39" t="s">
        <v>903</v>
      </c>
      <c r="E72" s="71" t="str">
        <f>IF(I63&gt;=2,IF(SUM(I62:I65)&gt;=6,"OK","Pas assez de parties"),"Pas assez de valeur de diff. C5")</f>
        <v>Pas assez de valeur de diff. C5</v>
      </c>
      <c r="F72" s="72"/>
      <c r="G72" s="20"/>
      <c r="H72" s="20"/>
      <c r="I72" s="20"/>
    </row>
    <row r="73" spans="1:9" ht="15" customHeight="1" x14ac:dyDescent="0.25">
      <c r="A73" s="20"/>
      <c r="B73" s="20"/>
      <c r="C73" s="37"/>
      <c r="D73" s="39" t="s">
        <v>904</v>
      </c>
      <c r="E73" s="71" t="str">
        <f>IF(I64&gt;=2,IF(SUM(I63:I65)&gt;=6,"OK","Pas assez de parties"),"Pas assez de valeur de diff. C6")</f>
        <v>Pas assez de valeur de diff. C6</v>
      </c>
      <c r="F73" s="72"/>
      <c r="G73" s="20"/>
      <c r="H73" s="20"/>
      <c r="I73" s="20"/>
    </row>
    <row r="74" spans="1:9" ht="15" customHeight="1" x14ac:dyDescent="0.25">
      <c r="A74" s="20"/>
      <c r="B74" s="20"/>
      <c r="C74" s="37"/>
      <c r="D74" s="39" t="s">
        <v>905</v>
      </c>
      <c r="E74" s="71" t="str">
        <f>IF(I65&gt;=2,IF(SUM(I64:I65)&gt;=6,"OK","Pas assez de parties"),"Pas assez de valeur de diff. C7")</f>
        <v>Pas assez de valeur de diff. C7</v>
      </c>
      <c r="F74" s="72"/>
      <c r="G74" s="20"/>
      <c r="H74" s="20"/>
      <c r="I74" s="20"/>
    </row>
    <row r="75" spans="1:9" ht="15" customHeight="1" thickBot="1" x14ac:dyDescent="0.3">
      <c r="D75" s="40" t="s">
        <v>906</v>
      </c>
      <c r="E75" s="73" t="str">
        <f>IF(SUM(I63:I65)&gt;=6,"OK","Pas assez de parties")</f>
        <v>Pas assez de parties</v>
      </c>
      <c r="F75" s="74"/>
    </row>
  </sheetData>
  <sheetProtection password="E0BB" sheet="1" objects="1" scenarios="1"/>
  <mergeCells count="29">
    <mergeCell ref="B7:C7"/>
    <mergeCell ref="E42:F42"/>
    <mergeCell ref="E43:F43"/>
    <mergeCell ref="B1:F1"/>
    <mergeCell ref="B3:C3"/>
    <mergeCell ref="B4:C4"/>
    <mergeCell ref="B5:C5"/>
    <mergeCell ref="B6:C6"/>
    <mergeCell ref="E71:F71"/>
    <mergeCell ref="E59:F59"/>
    <mergeCell ref="E75:F75"/>
    <mergeCell ref="E18:F18"/>
    <mergeCell ref="E21:F21"/>
    <mergeCell ref="E34:F34"/>
    <mergeCell ref="E35:F35"/>
    <mergeCell ref="E33:F33"/>
    <mergeCell ref="E19:F19"/>
    <mergeCell ref="E20:F20"/>
    <mergeCell ref="E22:F22"/>
    <mergeCell ref="E70:F70"/>
    <mergeCell ref="E72:F72"/>
    <mergeCell ref="E73:F73"/>
    <mergeCell ref="E74:F74"/>
    <mergeCell ref="E56:F56"/>
    <mergeCell ref="E57:F57"/>
    <mergeCell ref="E58:F58"/>
    <mergeCell ref="E36:F36"/>
    <mergeCell ref="E44:F44"/>
    <mergeCell ref="E45:F45"/>
  </mergeCells>
  <conditionalFormatting sqref="E18:F18">
    <cfRule type="cellIs" dxfId="34" priority="35" operator="lessThan">
      <formula>4</formula>
    </cfRule>
    <cfRule type="cellIs" dxfId="33" priority="36" operator="greaterThanOrEqual">
      <formula>4</formula>
    </cfRule>
  </conditionalFormatting>
  <conditionalFormatting sqref="E19:F22">
    <cfRule type="notContainsText" dxfId="32" priority="37" operator="notContains" text="OK">
      <formula>ISERROR(SEARCH("OK",E19))</formula>
    </cfRule>
    <cfRule type="containsText" dxfId="31" priority="38" operator="containsText" text="OK">
      <formula>NOT(ISERROR(SEARCH("OK",E19)))</formula>
    </cfRule>
  </conditionalFormatting>
  <conditionalFormatting sqref="E33:F36">
    <cfRule type="notContainsText" dxfId="30" priority="17" operator="notContains" text="OK">
      <formula>ISERROR(SEARCH("OK",E33))</formula>
    </cfRule>
    <cfRule type="containsText" dxfId="29" priority="18" operator="containsText" text="OK">
      <formula>NOT(ISERROR(SEARCH("OK",E33)))</formula>
    </cfRule>
  </conditionalFormatting>
  <conditionalFormatting sqref="E56:F59">
    <cfRule type="notContainsText" dxfId="28" priority="13" operator="notContains" text="OK">
      <formula>ISERROR(SEARCH("OK",E56))</formula>
    </cfRule>
    <cfRule type="containsText" dxfId="27" priority="14" operator="containsText" text="OK">
      <formula>NOT(ISERROR(SEARCH("OK",E56)))</formula>
    </cfRule>
  </conditionalFormatting>
  <conditionalFormatting sqref="E70:F70">
    <cfRule type="cellIs" dxfId="26" priority="7" operator="lessThan">
      <formula>4</formula>
    </cfRule>
    <cfRule type="cellIs" dxfId="25" priority="8" operator="greaterThanOrEqual">
      <formula>4</formula>
    </cfRule>
  </conditionalFormatting>
  <conditionalFormatting sqref="E72:F75">
    <cfRule type="notContainsText" dxfId="24" priority="9" operator="notContains" text="OK">
      <formula>ISERROR(SEARCH("OK",E72))</formula>
    </cfRule>
    <cfRule type="containsText" dxfId="23" priority="10" operator="containsText" text="OK">
      <formula>NOT(ISERROR(SEARCH("OK",E72)))</formula>
    </cfRule>
  </conditionalFormatting>
  <conditionalFormatting sqref="E71:F71">
    <cfRule type="cellIs" dxfId="22" priority="5" operator="greaterThanOrEqual">
      <formula>3</formula>
    </cfRule>
    <cfRule type="cellIs" dxfId="21" priority="6" operator="lessThan">
      <formula>3</formula>
    </cfRule>
  </conditionalFormatting>
  <conditionalFormatting sqref="E42:F45">
    <cfRule type="notContainsText" dxfId="20" priority="3" operator="notContains" text="OK">
      <formula>ISERROR(SEARCH("OK",E42))</formula>
    </cfRule>
    <cfRule type="containsText" dxfId="19" priority="4" operator="containsText" text="OK">
      <formula>NOT(ISERROR(SEARCH("OK",E42)))</formula>
    </cfRule>
  </conditionalFormatting>
  <dataValidations disablePrompts="1" count="5">
    <dataValidation type="list" allowBlank="1" showDropDown="1" showInputMessage="1" showErrorMessage="1" sqref="C10:C17">
      <formula1>NumSO</formula1>
    </dataValidation>
    <dataValidation type="list" allowBlank="1" showDropDown="1" showInputMessage="1" showErrorMessage="1" sqref="C25:C32">
      <formula1>NumAB</formula1>
    </dataValidation>
    <dataValidation type="list" allowBlank="1" showDropDown="1" showInputMessage="1" showErrorMessage="1" sqref="C39:C41">
      <formula1>NumST</formula1>
    </dataValidation>
    <dataValidation type="list" allowBlank="1" showDropDown="1" showInputMessage="1" showErrorMessage="1" sqref="C48:C55">
      <formula1>NumBP</formula1>
    </dataValidation>
    <dataValidation type="list" allowBlank="1" showDropDown="1" showInputMessage="1" showErrorMessage="1" sqref="C62:C69">
      <formula1>NumBF</formula1>
    </dataValidation>
  </dataValidations>
  <pageMargins left="0.23622047244094491" right="0.23622047244094491" top="0.55118110236220474" bottom="0.55118110236220474" header="0.31496062992125984" footer="0.39370078740157483"/>
  <pageSetup paperSize="9" orientation="portrait" horizontalDpi="4294967293" verticalDpi="0" r:id="rId1"/>
  <headerFooter>
    <oddHeader>&amp;LACVG Division Agrès&amp;C14.02.2018&amp;Rv1.6</oddHeader>
    <oddFooter>&amp;L©Benjamin Payot&amp;Rbenjamin.payot@acvg.ch</oddFooter>
  </headerFooter>
  <rowBreaks count="1" manualBreakCount="1">
    <brk id="3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5"/>
  <sheetViews>
    <sheetView view="pageLayout" zoomScale="85" zoomScaleNormal="100" zoomScalePageLayoutView="85" workbookViewId="0">
      <selection activeCell="D3" sqref="D3"/>
    </sheetView>
  </sheetViews>
  <sheetFormatPr baseColWidth="10" defaultColWidth="11.28515625" defaultRowHeight="30" customHeight="1" x14ac:dyDescent="0.25"/>
  <cols>
    <col min="1" max="1" width="5.42578125" style="12" customWidth="1"/>
    <col min="2" max="2" width="3.7109375" style="12" customWidth="1"/>
    <col min="3" max="3" width="11.7109375" style="12" bestFit="1" customWidth="1"/>
    <col min="4" max="4" width="49.28515625" style="45" customWidth="1"/>
    <col min="5" max="5" width="11.28515625" style="46"/>
    <col min="6" max="6" width="11.28515625" style="47"/>
    <col min="7" max="7" width="5.42578125" style="12" customWidth="1"/>
    <col min="8" max="8" width="14.28515625" style="12" hidden="1" customWidth="1"/>
    <col min="9" max="9" width="6.28515625" style="12" hidden="1" customWidth="1"/>
    <col min="10" max="16384" width="11.28515625" style="12"/>
  </cols>
  <sheetData>
    <row r="1" spans="1:9" ht="23.25" x14ac:dyDescent="0.25">
      <c r="B1" s="81" t="s">
        <v>1247</v>
      </c>
      <c r="C1" s="81"/>
      <c r="D1" s="81"/>
      <c r="E1" s="81"/>
      <c r="F1" s="81"/>
    </row>
    <row r="2" spans="1:9" ht="8.25" customHeight="1" thickBot="1" x14ac:dyDescent="0.4">
      <c r="B2" s="13"/>
      <c r="C2" s="13"/>
      <c r="D2" s="13"/>
      <c r="E2" s="13"/>
      <c r="F2" s="13"/>
    </row>
    <row r="3" spans="1:9" ht="18.75" customHeight="1" x14ac:dyDescent="0.25">
      <c r="B3" s="82" t="s">
        <v>883</v>
      </c>
      <c r="C3" s="83"/>
      <c r="D3" s="6"/>
      <c r="E3" s="14"/>
      <c r="F3" s="12"/>
      <c r="H3" s="15"/>
    </row>
    <row r="4" spans="1:9" ht="18.75" customHeight="1" x14ac:dyDescent="0.25">
      <c r="B4" s="84" t="s">
        <v>884</v>
      </c>
      <c r="C4" s="85"/>
      <c r="D4" s="7"/>
      <c r="E4" s="14"/>
      <c r="F4" s="12"/>
      <c r="H4" s="15"/>
    </row>
    <row r="5" spans="1:9" ht="18.75" customHeight="1" x14ac:dyDescent="0.25">
      <c r="B5" s="86" t="s">
        <v>885</v>
      </c>
      <c r="C5" s="87"/>
      <c r="D5" s="8"/>
      <c r="E5" s="14"/>
      <c r="F5" s="12"/>
      <c r="H5" s="15"/>
    </row>
    <row r="6" spans="1:9" ht="18.75" customHeight="1" x14ac:dyDescent="0.25">
      <c r="B6" s="84" t="s">
        <v>886</v>
      </c>
      <c r="C6" s="85"/>
      <c r="D6" s="7"/>
      <c r="E6" s="14"/>
      <c r="F6" s="12"/>
      <c r="H6" s="15"/>
    </row>
    <row r="7" spans="1:9" ht="18.75" customHeight="1" thickBot="1" x14ac:dyDescent="0.3">
      <c r="B7" s="79" t="s">
        <v>1006</v>
      </c>
      <c r="C7" s="80"/>
      <c r="D7" s="9"/>
      <c r="E7" s="14"/>
      <c r="F7" s="12"/>
      <c r="H7" s="15"/>
    </row>
    <row r="8" spans="1:9" ht="27" customHeight="1" thickBot="1" x14ac:dyDescent="0.3">
      <c r="A8" s="20"/>
      <c r="B8" s="20"/>
      <c r="C8" s="48"/>
      <c r="D8" s="54" t="s">
        <v>887</v>
      </c>
      <c r="E8" s="49"/>
      <c r="F8" s="50"/>
      <c r="G8" s="20"/>
      <c r="H8" s="20"/>
      <c r="I8" s="20"/>
    </row>
    <row r="9" spans="1:9" ht="15" customHeight="1" x14ac:dyDescent="0.25">
      <c r="A9" s="20"/>
      <c r="B9" s="21"/>
      <c r="C9" s="22" t="s">
        <v>891</v>
      </c>
      <c r="D9" s="23" t="s">
        <v>892</v>
      </c>
      <c r="E9" s="24" t="s">
        <v>885</v>
      </c>
      <c r="F9" s="25" t="s">
        <v>893</v>
      </c>
      <c r="G9" s="20"/>
      <c r="H9" s="20"/>
      <c r="I9" s="20"/>
    </row>
    <row r="10" spans="1:9" ht="22.5" customHeight="1" x14ac:dyDescent="0.25">
      <c r="A10" s="20"/>
      <c r="B10" s="26">
        <v>1</v>
      </c>
      <c r="C10" s="1"/>
      <c r="D10" s="41" t="str">
        <f>IF($C10&lt;&gt;"",VLOOKUP($C10,elements!$C:$G,3,FALSE),"")</f>
        <v/>
      </c>
      <c r="E10" s="27" t="str">
        <f>IF(C10&lt;&gt;"",VLOOKUP($C10,elements!$C:$G,4,FALSE),"")</f>
        <v/>
      </c>
      <c r="F10" s="28" t="str">
        <f>IF(C10&lt;&gt;"",VLOOKUP($C10,elements!$C:$G,5,FALSE),"")</f>
        <v/>
      </c>
      <c r="G10" s="20"/>
      <c r="H10" s="29" t="s">
        <v>898</v>
      </c>
      <c r="I10" s="30">
        <f>COUNTIF(E10:E17,"4")</f>
        <v>0</v>
      </c>
    </row>
    <row r="11" spans="1:9" ht="22.5" customHeight="1" x14ac:dyDescent="0.25">
      <c r="A11" s="20"/>
      <c r="B11" s="26">
        <v>2</v>
      </c>
      <c r="C11" s="2"/>
      <c r="D11" s="11" t="str">
        <f>IF($C11&lt;&gt;"",VLOOKUP($C11,elements!$C:$G,3,FALSE),"")</f>
        <v/>
      </c>
      <c r="E11" s="31" t="str">
        <f>IF(C11&lt;&gt;"",VLOOKUP($C11,elements!$C:$G,4,FALSE),"")</f>
        <v/>
      </c>
      <c r="F11" s="32" t="str">
        <f>IF(C11&lt;&gt;"",VLOOKUP($C11,elements!$C:$G,5,FALSE),"")</f>
        <v/>
      </c>
      <c r="G11" s="20"/>
      <c r="H11" s="29" t="s">
        <v>899</v>
      </c>
      <c r="I11" s="30">
        <f>COUNTIF(E10:E17,"5")</f>
        <v>0</v>
      </c>
    </row>
    <row r="12" spans="1:9" ht="22.5" customHeight="1" x14ac:dyDescent="0.25">
      <c r="A12" s="20"/>
      <c r="B12" s="26">
        <v>3</v>
      </c>
      <c r="C12" s="1"/>
      <c r="D12" s="41" t="str">
        <f>IF($C12&lt;&gt;"",VLOOKUP($C12,elements!$C:$G,3,FALSE),"")</f>
        <v/>
      </c>
      <c r="E12" s="27" t="str">
        <f>IF(C12&lt;&gt;"",VLOOKUP($C12,elements!$C:$G,4,FALSE),"")</f>
        <v/>
      </c>
      <c r="F12" s="28" t="str">
        <f>IF(C12&lt;&gt;"",VLOOKUP($C12,elements!$C:$G,5,FALSE),"")</f>
        <v/>
      </c>
      <c r="G12" s="20"/>
      <c r="H12" s="29" t="s">
        <v>900</v>
      </c>
      <c r="I12" s="30">
        <f>COUNTIF(E10:E17,"6")</f>
        <v>0</v>
      </c>
    </row>
    <row r="13" spans="1:9" ht="22.5" customHeight="1" x14ac:dyDescent="0.25">
      <c r="A13" s="20"/>
      <c r="B13" s="26">
        <v>4</v>
      </c>
      <c r="C13" s="2"/>
      <c r="D13" s="11" t="str">
        <f>IF($C13&lt;&gt;"",VLOOKUP($C13,elements!$C:$G,3,FALSE),"")</f>
        <v/>
      </c>
      <c r="E13" s="31" t="str">
        <f>IF(C13&lt;&gt;"",VLOOKUP($C13,elements!$C:$G,4,FALSE),"")</f>
        <v/>
      </c>
      <c r="F13" s="32" t="str">
        <f>IF(C13&lt;&gt;"",VLOOKUP($C13,elements!$C:$G,5,FALSE),"")</f>
        <v/>
      </c>
      <c r="G13" s="20"/>
      <c r="H13" s="29" t="s">
        <v>901</v>
      </c>
      <c r="I13" s="30">
        <f>COUNTIF(E10:E17,"7")</f>
        <v>0</v>
      </c>
    </row>
    <row r="14" spans="1:9" ht="22.5" customHeight="1" x14ac:dyDescent="0.25">
      <c r="A14" s="20"/>
      <c r="B14" s="26">
        <v>5</v>
      </c>
      <c r="C14" s="1"/>
      <c r="D14" s="41" t="str">
        <f>IF($C14&lt;&gt;"",VLOOKUP($C14,elements!$C:$G,3,FALSE),"")</f>
        <v/>
      </c>
      <c r="E14" s="27" t="str">
        <f>IF(C14&lt;&gt;"",VLOOKUP($C14,elements!$C:$G,4,FALSE),"")</f>
        <v/>
      </c>
      <c r="F14" s="28" t="str">
        <f>IF(C14&lt;&gt;"",VLOOKUP($C14,elements!$C:$G,5,FALSE),"")</f>
        <v/>
      </c>
      <c r="G14" s="20"/>
      <c r="H14" s="20"/>
      <c r="I14" s="20"/>
    </row>
    <row r="15" spans="1:9" ht="22.5" customHeight="1" x14ac:dyDescent="0.25">
      <c r="A15" s="20"/>
      <c r="B15" s="26">
        <v>6</v>
      </c>
      <c r="C15" s="2"/>
      <c r="D15" s="11" t="str">
        <f>IF($C15&lt;&gt;"",VLOOKUP($C15,elements!$C:$G,3,FALSE),"")</f>
        <v/>
      </c>
      <c r="E15" s="31" t="str">
        <f>IF(C15&lt;&gt;"",VLOOKUP($C15,elements!$C:$G,4,FALSE),"")</f>
        <v/>
      </c>
      <c r="F15" s="32" t="str">
        <f>IF(C15&lt;&gt;"",VLOOKUP($C15,elements!$C:$G,5,FALSE),"")</f>
        <v/>
      </c>
      <c r="G15" s="20"/>
      <c r="H15" s="20"/>
      <c r="I15" s="20"/>
    </row>
    <row r="16" spans="1:9" ht="22.5" customHeight="1" x14ac:dyDescent="0.25">
      <c r="A16" s="20"/>
      <c r="B16" s="26">
        <v>7</v>
      </c>
      <c r="C16" s="1"/>
      <c r="D16" s="41" t="str">
        <f>IF($C16&lt;&gt;"",VLOOKUP($C16,elements!$C:$G,3,FALSE),"")</f>
        <v/>
      </c>
      <c r="E16" s="27" t="str">
        <f>IF(C16&lt;&gt;"",VLOOKUP($C16,elements!$C:$G,4,FALSE),"")</f>
        <v/>
      </c>
      <c r="F16" s="28" t="str">
        <f>IF(C16&lt;&gt;"",VLOOKUP($C16,elements!$C:$G,5,FALSE),"")</f>
        <v/>
      </c>
      <c r="G16" s="20"/>
      <c r="H16" s="20"/>
      <c r="I16" s="20"/>
    </row>
    <row r="17" spans="1:9" ht="22.5" customHeight="1" thickBot="1" x14ac:dyDescent="0.3">
      <c r="A17" s="20"/>
      <c r="B17" s="33">
        <v>8</v>
      </c>
      <c r="C17" s="3"/>
      <c r="D17" s="34" t="str">
        <f>IF($C17&lt;&gt;"",VLOOKUP($C17,elements!$C:$G,3,FALSE),"")</f>
        <v/>
      </c>
      <c r="E17" s="35" t="str">
        <f>IF(C17&lt;&gt;"",VLOOKUP($C17,elements!$C:$G,4,FALSE),"")</f>
        <v/>
      </c>
      <c r="F17" s="36" t="str">
        <f>IF(C17&lt;&gt;"",VLOOKUP($C17,elements!$C:$G,5,FALSE),"")</f>
        <v/>
      </c>
      <c r="G17" s="20"/>
      <c r="H17" s="20"/>
      <c r="I17" s="20"/>
    </row>
    <row r="18" spans="1:9" ht="15" customHeight="1" x14ac:dyDescent="0.25">
      <c r="A18" s="20"/>
      <c r="B18" s="20"/>
      <c r="C18" s="37"/>
      <c r="D18" s="38" t="s">
        <v>1003</v>
      </c>
      <c r="E18" s="77">
        <f>SUM(IF(FREQUENCY(MATCH(F10:F17,F10:F17,0),MATCH(F10:F17,F10:F17,0))&gt;0,1))-1</f>
        <v>0</v>
      </c>
      <c r="F18" s="78"/>
      <c r="G18" s="20"/>
      <c r="H18" s="20"/>
      <c r="I18" s="20"/>
    </row>
    <row r="19" spans="1:9" ht="15" customHeight="1" x14ac:dyDescent="0.25">
      <c r="A19" s="20"/>
      <c r="B19" s="20"/>
      <c r="C19" s="37"/>
      <c r="D19" s="39" t="s">
        <v>894</v>
      </c>
      <c r="E19" s="71" t="str">
        <f>IF(I11&gt;=2,IF(SUM(I10:I13)&gt;=6,"OK","Zu wenig Elemente"),"Zu wenig SW 5")</f>
        <v>Zu wenig SW 5</v>
      </c>
      <c r="F19" s="72"/>
      <c r="G19" s="20"/>
      <c r="H19" s="20"/>
      <c r="I19" s="20"/>
    </row>
    <row r="20" spans="1:9" ht="15" customHeight="1" x14ac:dyDescent="0.25">
      <c r="A20" s="20"/>
      <c r="B20" s="20"/>
      <c r="C20" s="37"/>
      <c r="D20" s="39" t="s">
        <v>895</v>
      </c>
      <c r="E20" s="71" t="str">
        <f>IF(I12&gt;=2,IF(SUM(I11:I13)&gt;=6,"OK","Zu wenig Elemente"),"Zu wenig SW 6")</f>
        <v>Zu wenig SW 6</v>
      </c>
      <c r="F20" s="72"/>
      <c r="G20" s="20"/>
      <c r="H20" s="20"/>
      <c r="I20" s="20"/>
    </row>
    <row r="21" spans="1:9" ht="15" customHeight="1" x14ac:dyDescent="0.25">
      <c r="A21" s="20"/>
      <c r="B21" s="20"/>
      <c r="C21" s="37"/>
      <c r="D21" s="39" t="s">
        <v>896</v>
      </c>
      <c r="E21" s="71" t="str">
        <f>IF(I13&gt;=2,IF(SUM(I12:I13)&gt;=6,"OK","Zu wenig Elemente"),"Zu wenig SW 7")</f>
        <v>Zu wenig SW 7</v>
      </c>
      <c r="F21" s="72"/>
      <c r="G21" s="20"/>
      <c r="H21" s="20"/>
      <c r="I21" s="20"/>
    </row>
    <row r="22" spans="1:9" ht="15" customHeight="1" thickBot="1" x14ac:dyDescent="0.3">
      <c r="A22" s="20"/>
      <c r="B22" s="20"/>
      <c r="C22" s="37"/>
      <c r="D22" s="40" t="s">
        <v>897</v>
      </c>
      <c r="E22" s="73" t="str">
        <f>IF(SUM(I11:I13)&gt;=6,"OK","Zu wenig Elemente")</f>
        <v>Zu wenig Elemente</v>
      </c>
      <c r="F22" s="74"/>
      <c r="G22" s="20"/>
      <c r="H22" s="20"/>
      <c r="I22" s="20"/>
    </row>
    <row r="23" spans="1:9" ht="22.5" customHeight="1" thickBot="1" x14ac:dyDescent="0.3">
      <c r="A23" s="20"/>
      <c r="B23" s="20"/>
      <c r="C23" s="20"/>
      <c r="D23" s="54" t="s">
        <v>888</v>
      </c>
      <c r="E23" s="49"/>
      <c r="F23" s="50"/>
      <c r="G23" s="20"/>
      <c r="H23" s="20"/>
      <c r="I23" s="20"/>
    </row>
    <row r="24" spans="1:9" ht="22.5" customHeight="1" x14ac:dyDescent="0.25">
      <c r="A24" s="20"/>
      <c r="B24" s="21"/>
      <c r="C24" s="22" t="s">
        <v>891</v>
      </c>
      <c r="D24" s="23" t="s">
        <v>892</v>
      </c>
      <c r="E24" s="24" t="s">
        <v>885</v>
      </c>
      <c r="F24" s="25" t="s">
        <v>893</v>
      </c>
      <c r="G24" s="20"/>
      <c r="H24" s="20"/>
      <c r="I24" s="20"/>
    </row>
    <row r="25" spans="1:9" ht="22.5" customHeight="1" x14ac:dyDescent="0.25">
      <c r="A25" s="20"/>
      <c r="B25" s="26">
        <v>1</v>
      </c>
      <c r="C25" s="1"/>
      <c r="D25" s="41" t="str">
        <f>IF($C25&lt;&gt;"",VLOOKUP($C25,elements!$C:$G,3,FALSE),"")</f>
        <v/>
      </c>
      <c r="E25" s="27" t="str">
        <f>IF(C25&lt;&gt;"",VLOOKUP($C25,elements!$C:$G,4,FALSE),"")</f>
        <v/>
      </c>
      <c r="F25" s="28" t="str">
        <f>IF(C25&lt;&gt;"",VLOOKUP($C25,elements!$C:$G,5,FALSE),"")</f>
        <v/>
      </c>
      <c r="G25" s="20"/>
      <c r="H25" s="29" t="s">
        <v>898</v>
      </c>
      <c r="I25" s="30">
        <f>COUNTIF(E25:E32,"4")</f>
        <v>0</v>
      </c>
    </row>
    <row r="26" spans="1:9" ht="22.5" customHeight="1" x14ac:dyDescent="0.25">
      <c r="A26" s="20"/>
      <c r="B26" s="26">
        <v>2</v>
      </c>
      <c r="C26" s="2"/>
      <c r="D26" s="11" t="str">
        <f>IF($C26&lt;&gt;"",VLOOKUP($C26,elements!$C:$G,3,FALSE),"")</f>
        <v/>
      </c>
      <c r="E26" s="31" t="str">
        <f>IF(C26&lt;&gt;"",VLOOKUP($C26,elements!$C:$G,4,FALSE),"")</f>
        <v/>
      </c>
      <c r="F26" s="32" t="str">
        <f>IF(C26&lt;&gt;"",VLOOKUP($C26,elements!$C:$G,5,FALSE),"")</f>
        <v/>
      </c>
      <c r="G26" s="20"/>
      <c r="H26" s="29" t="s">
        <v>899</v>
      </c>
      <c r="I26" s="30">
        <f>COUNTIF(E25:E32,"5")</f>
        <v>0</v>
      </c>
    </row>
    <row r="27" spans="1:9" ht="22.5" customHeight="1" x14ac:dyDescent="0.25">
      <c r="A27" s="20"/>
      <c r="B27" s="26">
        <v>3</v>
      </c>
      <c r="C27" s="1"/>
      <c r="D27" s="41" t="str">
        <f>IF($C27&lt;&gt;"",VLOOKUP($C27,elements!$C:$G,3,FALSE),"")</f>
        <v/>
      </c>
      <c r="E27" s="27" t="str">
        <f>IF(C27&lt;&gt;"",VLOOKUP($C27,elements!$C:$G,4,FALSE),"")</f>
        <v/>
      </c>
      <c r="F27" s="28" t="str">
        <f>IF(C27&lt;&gt;"",VLOOKUP($C27,elements!$C:$G,5,FALSE),"")</f>
        <v/>
      </c>
      <c r="G27" s="20"/>
      <c r="H27" s="29" t="s">
        <v>900</v>
      </c>
      <c r="I27" s="30">
        <f>COUNTIF(E25:E32,"6")</f>
        <v>0</v>
      </c>
    </row>
    <row r="28" spans="1:9" ht="22.5" customHeight="1" x14ac:dyDescent="0.25">
      <c r="A28" s="20"/>
      <c r="B28" s="26">
        <v>4</v>
      </c>
      <c r="C28" s="2"/>
      <c r="D28" s="11" t="str">
        <f>IF($C28&lt;&gt;"",VLOOKUP($C28,elements!$C:$G,3,FALSE),"")</f>
        <v/>
      </c>
      <c r="E28" s="31" t="str">
        <f>IF(C28&lt;&gt;"",VLOOKUP($C28,elements!$C:$G,4,FALSE),"")</f>
        <v/>
      </c>
      <c r="F28" s="32" t="str">
        <f>IF(C28&lt;&gt;"",VLOOKUP($C28,elements!$C:$G,5,FALSE),"")</f>
        <v/>
      </c>
      <c r="G28" s="20"/>
      <c r="H28" s="29" t="s">
        <v>901</v>
      </c>
      <c r="I28" s="30">
        <f>COUNTIF(E25:E32,"7")</f>
        <v>0</v>
      </c>
    </row>
    <row r="29" spans="1:9" ht="22.5" customHeight="1" x14ac:dyDescent="0.25">
      <c r="A29" s="20"/>
      <c r="B29" s="26">
        <v>5</v>
      </c>
      <c r="C29" s="1"/>
      <c r="D29" s="41" t="str">
        <f>IF($C29&lt;&gt;"",VLOOKUP($C29,elements!$C:$G,3,FALSE),"")</f>
        <v/>
      </c>
      <c r="E29" s="27" t="str">
        <f>IF(C29&lt;&gt;"",VLOOKUP($C29,elements!$C:$G,4,FALSE),"")</f>
        <v/>
      </c>
      <c r="F29" s="28" t="str">
        <f>IF(C29&lt;&gt;"",VLOOKUP($C29,elements!$C:$G,5,FALSE),"")</f>
        <v/>
      </c>
      <c r="G29" s="20"/>
      <c r="H29" s="20"/>
      <c r="I29" s="20"/>
    </row>
    <row r="30" spans="1:9" ht="22.5" customHeight="1" x14ac:dyDescent="0.25">
      <c r="A30" s="20"/>
      <c r="B30" s="26">
        <v>6</v>
      </c>
      <c r="C30" s="2"/>
      <c r="D30" s="11" t="str">
        <f>IF($C30&lt;&gt;"",VLOOKUP($C30,elements!$C:$G,3,FALSE),"")</f>
        <v/>
      </c>
      <c r="E30" s="31" t="str">
        <f>IF(C30&lt;&gt;"",VLOOKUP($C30,elements!$C:$G,4,FALSE),"")</f>
        <v/>
      </c>
      <c r="F30" s="32" t="str">
        <f>IF(C30&lt;&gt;"",VLOOKUP($C30,elements!$C:$G,5,FALSE),"")</f>
        <v/>
      </c>
      <c r="G30" s="20"/>
      <c r="H30" s="20"/>
      <c r="I30" s="20"/>
    </row>
    <row r="31" spans="1:9" ht="22.5" customHeight="1" x14ac:dyDescent="0.25">
      <c r="A31" s="20"/>
      <c r="B31" s="26">
        <v>7</v>
      </c>
      <c r="C31" s="1"/>
      <c r="D31" s="41" t="str">
        <f>IF($C31&lt;&gt;"",VLOOKUP($C31,elements!$C:$G,3,FALSE),"")</f>
        <v/>
      </c>
      <c r="E31" s="27" t="str">
        <f>IF(C31&lt;&gt;"",VLOOKUP($C31,elements!$C:$G,4,FALSE),"")</f>
        <v/>
      </c>
      <c r="F31" s="28" t="str">
        <f>IF(C31&lt;&gt;"",VLOOKUP($C31,elements!$C:$G,5,FALSE),"")</f>
        <v/>
      </c>
      <c r="G31" s="20"/>
      <c r="H31" s="20"/>
      <c r="I31" s="20"/>
    </row>
    <row r="32" spans="1:9" ht="22.5" customHeight="1" thickBot="1" x14ac:dyDescent="0.3">
      <c r="A32" s="20"/>
      <c r="B32" s="33">
        <v>8</v>
      </c>
      <c r="C32" s="3"/>
      <c r="D32" s="34" t="str">
        <f>IF($C32&lt;&gt;"",VLOOKUP($C32,elements!$C:$G,3,FALSE),"")</f>
        <v/>
      </c>
      <c r="E32" s="35" t="str">
        <f>IF(C32&lt;&gt;"",VLOOKUP($C32,elements!$C:$G,4,FALSE),"")</f>
        <v/>
      </c>
      <c r="F32" s="36" t="str">
        <f>IF(C32&lt;&gt;"",VLOOKUP($C32,elements!$C:$G,5,FALSE),"")</f>
        <v/>
      </c>
      <c r="G32" s="20"/>
      <c r="H32" s="20"/>
      <c r="I32" s="20"/>
    </row>
    <row r="33" spans="1:9" ht="15" customHeight="1" x14ac:dyDescent="0.25">
      <c r="A33" s="20"/>
      <c r="B33" s="20"/>
      <c r="C33" s="37"/>
      <c r="D33" s="39" t="s">
        <v>894</v>
      </c>
      <c r="E33" s="71" t="str">
        <f>IF(I26&gt;=2,IF(SUM(I25:I28)&gt;=6,"OK","Zu wenig Elemente"),"Zu wenig SW 5")</f>
        <v>Zu wenig SW 5</v>
      </c>
      <c r="F33" s="72"/>
      <c r="G33" s="20"/>
      <c r="H33" s="20"/>
      <c r="I33" s="20"/>
    </row>
    <row r="34" spans="1:9" ht="15" customHeight="1" x14ac:dyDescent="0.25">
      <c r="A34" s="20"/>
      <c r="B34" s="20"/>
      <c r="C34" s="37"/>
      <c r="D34" s="39" t="s">
        <v>895</v>
      </c>
      <c r="E34" s="71" t="str">
        <f>IF(I27&gt;=2,IF(SUM(I26:I28)&gt;=6,"OK","Zu wenig Elemente"),"Zu wenig SW 6")</f>
        <v>Zu wenig SW 6</v>
      </c>
      <c r="F34" s="72"/>
      <c r="G34" s="20"/>
      <c r="H34" s="20"/>
      <c r="I34" s="20"/>
    </row>
    <row r="35" spans="1:9" ht="15" customHeight="1" x14ac:dyDescent="0.25">
      <c r="A35" s="20"/>
      <c r="B35" s="20"/>
      <c r="C35" s="37"/>
      <c r="D35" s="39" t="s">
        <v>896</v>
      </c>
      <c r="E35" s="71" t="str">
        <f>IF(I28&gt;=2,IF(SUM(I27:I28)&gt;=6,"OK","Zu wenig Elemente"),"Zu wenig SW 7")</f>
        <v>Zu wenig SW 7</v>
      </c>
      <c r="F35" s="72"/>
      <c r="G35" s="20"/>
      <c r="H35" s="20"/>
      <c r="I35" s="20"/>
    </row>
    <row r="36" spans="1:9" ht="15" customHeight="1" thickBot="1" x14ac:dyDescent="0.3">
      <c r="A36" s="20"/>
      <c r="B36" s="20"/>
      <c r="C36" s="37"/>
      <c r="D36" s="40" t="s">
        <v>897</v>
      </c>
      <c r="E36" s="73" t="str">
        <f>IF(SUM(I26:I28)&gt;=6,"OK","Zu wenig Element")</f>
        <v>Zu wenig Element</v>
      </c>
      <c r="F36" s="74"/>
      <c r="G36" s="20"/>
      <c r="H36" s="20"/>
      <c r="I36" s="20"/>
    </row>
    <row r="37" spans="1:9" ht="22.5" customHeight="1" thickBot="1" x14ac:dyDescent="0.3">
      <c r="A37" s="20"/>
      <c r="B37" s="20"/>
      <c r="C37" s="20"/>
      <c r="D37" s="54" t="s">
        <v>907</v>
      </c>
      <c r="E37" s="49"/>
      <c r="F37" s="50"/>
      <c r="G37" s="20"/>
      <c r="H37" s="20"/>
      <c r="I37" s="20"/>
    </row>
    <row r="38" spans="1:9" ht="15" customHeight="1" x14ac:dyDescent="0.25">
      <c r="A38" s="20"/>
      <c r="B38" s="21"/>
      <c r="C38" s="22" t="s">
        <v>891</v>
      </c>
      <c r="D38" s="23" t="s">
        <v>892</v>
      </c>
      <c r="E38" s="24" t="s">
        <v>885</v>
      </c>
      <c r="F38" s="25" t="s">
        <v>893</v>
      </c>
      <c r="G38" s="20"/>
      <c r="H38" s="20"/>
      <c r="I38" s="20"/>
    </row>
    <row r="39" spans="1:9" ht="15" customHeight="1" x14ac:dyDescent="0.25">
      <c r="A39" s="20"/>
      <c r="B39" s="26">
        <v>1</v>
      </c>
      <c r="C39" s="1"/>
      <c r="D39" s="41" t="str">
        <f>IF($C39&lt;&gt;"",VLOOKUP($C39,elements!$C:$G,3,FALSE),"")</f>
        <v/>
      </c>
      <c r="E39" s="27" t="str">
        <f>IF(C39&lt;&gt;"",VLOOKUP($C39,elements!$C:$G,4,FALSE),"")</f>
        <v/>
      </c>
      <c r="F39" s="28" t="str">
        <f>IF(C39&lt;&gt;"",VLOOKUP($C39,elements!$C:$G,5,FALSE),"")</f>
        <v/>
      </c>
      <c r="G39" s="20"/>
      <c r="H39" s="29" t="s">
        <v>899</v>
      </c>
      <c r="I39" s="30">
        <f>COUNTIF(E39:E41,"5")</f>
        <v>0</v>
      </c>
    </row>
    <row r="40" spans="1:9" ht="15" customHeight="1" x14ac:dyDescent="0.25">
      <c r="A40" s="20"/>
      <c r="B40" s="26">
        <v>2</v>
      </c>
      <c r="C40" s="2"/>
      <c r="D40" s="11" t="str">
        <f>IF($C40&lt;&gt;"",VLOOKUP($C40,elements!$C:$G,3,FALSE),"")</f>
        <v/>
      </c>
      <c r="E40" s="31" t="str">
        <f>IF(C40&lt;&gt;"",VLOOKUP($C40,elements!$C:$G,4,FALSE),"")</f>
        <v/>
      </c>
      <c r="F40" s="32" t="str">
        <f>IF(C40&lt;&gt;"",VLOOKUP($C40,elements!$C:$G,5,FALSE),"")</f>
        <v/>
      </c>
      <c r="G40" s="20"/>
      <c r="H40" s="29" t="s">
        <v>900</v>
      </c>
      <c r="I40" s="30">
        <f>COUNTIF(E39:E41,"6")</f>
        <v>0</v>
      </c>
    </row>
    <row r="41" spans="1:9" ht="15" customHeight="1" thickBot="1" x14ac:dyDescent="0.3">
      <c r="A41" s="20"/>
      <c r="B41" s="33">
        <v>3</v>
      </c>
      <c r="C41" s="5"/>
      <c r="D41" s="42" t="str">
        <f>IF($C41&lt;&gt;"",VLOOKUP($C41,elements!$C:$G,3,FALSE),"")</f>
        <v/>
      </c>
      <c r="E41" s="43" t="str">
        <f>IF(C41&lt;&gt;"",VLOOKUP($C41,elements!$C:$G,4,FALSE),"")</f>
        <v/>
      </c>
      <c r="F41" s="44" t="str">
        <f>IF(C41&lt;&gt;"",VLOOKUP($C41,elements!$C:$G,5,FALSE),"")</f>
        <v/>
      </c>
      <c r="G41" s="20"/>
      <c r="H41" s="29" t="s">
        <v>901</v>
      </c>
      <c r="I41" s="30">
        <f>COUNTIF(E39:E41,"7")</f>
        <v>0</v>
      </c>
    </row>
    <row r="42" spans="1:9" ht="15" x14ac:dyDescent="0.25">
      <c r="A42" s="20"/>
      <c r="B42" s="20"/>
      <c r="C42" s="37"/>
      <c r="D42" s="39" t="s">
        <v>894</v>
      </c>
      <c r="E42" s="77" t="str">
        <f>IF(SUM(I39:I41)&gt;=2,IF(I39&gt;=1,"OK","Zu wenig SW 5"),"Zu wenig SW 5")</f>
        <v>Zu wenig SW 5</v>
      </c>
      <c r="F42" s="78"/>
      <c r="G42" s="20"/>
      <c r="H42" s="20"/>
      <c r="I42" s="20"/>
    </row>
    <row r="43" spans="1:9" ht="15" x14ac:dyDescent="0.25">
      <c r="A43" s="20"/>
      <c r="B43" s="20"/>
      <c r="C43" s="37"/>
      <c r="D43" s="39" t="s">
        <v>895</v>
      </c>
      <c r="E43" s="71" t="str">
        <f>IF(SUM(I40:I41)&gt;=2,"OK","Zu wenig SW 6")</f>
        <v>Zu wenig SW 6</v>
      </c>
      <c r="F43" s="72"/>
      <c r="G43" s="20"/>
      <c r="H43" s="20"/>
      <c r="I43" s="20"/>
    </row>
    <row r="44" spans="1:9" ht="15" x14ac:dyDescent="0.25">
      <c r="A44" s="20"/>
      <c r="B44" s="20"/>
      <c r="C44" s="37"/>
      <c r="D44" s="39" t="s">
        <v>896</v>
      </c>
      <c r="E44" s="71" t="str">
        <f>IF(I41&gt;=2,"OK","Zu wenig SW 7")</f>
        <v>Zu wenig SW 7</v>
      </c>
      <c r="F44" s="72"/>
      <c r="G44" s="20"/>
      <c r="H44" s="20"/>
      <c r="I44" s="20"/>
    </row>
    <row r="45" spans="1:9" ht="15.75" thickBot="1" x14ac:dyDescent="0.3">
      <c r="A45" s="20"/>
      <c r="B45" s="20"/>
      <c r="C45" s="20"/>
      <c r="D45" s="40" t="s">
        <v>897</v>
      </c>
      <c r="E45" s="73" t="str">
        <f>IF(SUM(I39:I41)&gt;=2,"OK","Zu wenig SW 5-7")</f>
        <v>Zu wenig SW 5-7</v>
      </c>
      <c r="F45" s="74"/>
      <c r="G45" s="20"/>
      <c r="H45" s="20"/>
      <c r="I45" s="20"/>
    </row>
    <row r="46" spans="1:9" ht="22.5" customHeight="1" thickBot="1" x14ac:dyDescent="0.3">
      <c r="A46" s="20"/>
      <c r="B46" s="20"/>
      <c r="C46" s="20"/>
      <c r="D46" s="54" t="s">
        <v>889</v>
      </c>
      <c r="E46" s="49"/>
      <c r="F46" s="50"/>
      <c r="G46" s="20"/>
      <c r="H46" s="20"/>
      <c r="I46" s="20"/>
    </row>
    <row r="47" spans="1:9" ht="15" customHeight="1" x14ac:dyDescent="0.25">
      <c r="A47" s="20"/>
      <c r="B47" s="21"/>
      <c r="C47" s="22" t="s">
        <v>891</v>
      </c>
      <c r="D47" s="23" t="s">
        <v>892</v>
      </c>
      <c r="E47" s="24" t="s">
        <v>885</v>
      </c>
      <c r="F47" s="25" t="s">
        <v>893</v>
      </c>
      <c r="G47" s="20"/>
      <c r="H47" s="20"/>
      <c r="I47" s="20"/>
    </row>
    <row r="48" spans="1:9" ht="22.5" customHeight="1" x14ac:dyDescent="0.25">
      <c r="A48" s="20"/>
      <c r="B48" s="26">
        <v>1</v>
      </c>
      <c r="C48" s="1"/>
      <c r="D48" s="41" t="str">
        <f>IF($C48&lt;&gt;"",VLOOKUP($C48,elements!$C:$G,3,FALSE),"")</f>
        <v/>
      </c>
      <c r="E48" s="27" t="str">
        <f>IF(C48&lt;&gt;"",VLOOKUP($C48,elements!$C:$G,4,FALSE),"")</f>
        <v/>
      </c>
      <c r="F48" s="28" t="str">
        <f>IF(C48&lt;&gt;"",VLOOKUP($C48,elements!$C:$G,5,FALSE),"")</f>
        <v/>
      </c>
      <c r="G48" s="20"/>
      <c r="H48" s="29" t="s">
        <v>898</v>
      </c>
      <c r="I48" s="30">
        <f>COUNTIF(E48:E55,"4")</f>
        <v>0</v>
      </c>
    </row>
    <row r="49" spans="1:9" ht="22.5" customHeight="1" x14ac:dyDescent="0.25">
      <c r="A49" s="20"/>
      <c r="B49" s="26">
        <v>2</v>
      </c>
      <c r="C49" s="2"/>
      <c r="D49" s="11" t="str">
        <f>IF($C49&lt;&gt;"",VLOOKUP($C49,elements!$C:$G,3,FALSE),"")</f>
        <v/>
      </c>
      <c r="E49" s="31" t="str">
        <f>IF(C49&lt;&gt;"",VLOOKUP($C49,elements!$C:$G,4,FALSE),"")</f>
        <v/>
      </c>
      <c r="F49" s="32" t="str">
        <f>IF(C49&lt;&gt;"",VLOOKUP($C49,elements!$C:$G,5,FALSE),"")</f>
        <v/>
      </c>
      <c r="G49" s="20"/>
      <c r="H49" s="29" t="s">
        <v>899</v>
      </c>
      <c r="I49" s="30">
        <f>COUNTIF(E48:E55,"5")</f>
        <v>0</v>
      </c>
    </row>
    <row r="50" spans="1:9" ht="22.5" customHeight="1" x14ac:dyDescent="0.25">
      <c r="A50" s="20"/>
      <c r="B50" s="26">
        <v>3</v>
      </c>
      <c r="C50" s="1"/>
      <c r="D50" s="41" t="str">
        <f>IF($C50&lt;&gt;"",VLOOKUP($C50,elements!$C:$G,3,FALSE),"")</f>
        <v/>
      </c>
      <c r="E50" s="27" t="str">
        <f>IF(C50&lt;&gt;"",VLOOKUP($C50,elements!$C:$G,4,FALSE),"")</f>
        <v/>
      </c>
      <c r="F50" s="28" t="str">
        <f>IF(C50&lt;&gt;"",VLOOKUP($C50,elements!$C:$G,5,FALSE),"")</f>
        <v/>
      </c>
      <c r="G50" s="20"/>
      <c r="H50" s="29" t="s">
        <v>900</v>
      </c>
      <c r="I50" s="30">
        <f>COUNTIF(E48:E55,"6")</f>
        <v>0</v>
      </c>
    </row>
    <row r="51" spans="1:9" ht="22.5" customHeight="1" x14ac:dyDescent="0.25">
      <c r="A51" s="20"/>
      <c r="B51" s="26">
        <v>4</v>
      </c>
      <c r="C51" s="2"/>
      <c r="D51" s="11" t="str">
        <f>IF($C51&lt;&gt;"",VLOOKUP($C51,elements!$C:$G,3,FALSE),"")</f>
        <v/>
      </c>
      <c r="E51" s="31" t="str">
        <f>IF(C51&lt;&gt;"",VLOOKUP($C51,elements!$C:$G,4,FALSE),"")</f>
        <v/>
      </c>
      <c r="F51" s="32" t="str">
        <f>IF(C51&lt;&gt;"",VLOOKUP($C51,elements!$C:$G,5,FALSE),"")</f>
        <v/>
      </c>
      <c r="G51" s="20"/>
      <c r="H51" s="29" t="s">
        <v>901</v>
      </c>
      <c r="I51" s="30">
        <f>COUNTIF(E48:E55,"7")</f>
        <v>0</v>
      </c>
    </row>
    <row r="52" spans="1:9" ht="22.5" customHeight="1" x14ac:dyDescent="0.25">
      <c r="A52" s="20"/>
      <c r="B52" s="26">
        <v>5</v>
      </c>
      <c r="C52" s="1"/>
      <c r="D52" s="41" t="str">
        <f>IF($C52&lt;&gt;"",VLOOKUP($C52,elements!$C:$G,3,FALSE),"")</f>
        <v/>
      </c>
      <c r="E52" s="27" t="str">
        <f>IF(C52&lt;&gt;"",VLOOKUP($C52,elements!$C:$G,4,FALSE),"")</f>
        <v/>
      </c>
      <c r="F52" s="28" t="str">
        <f>IF(C52&lt;&gt;"",VLOOKUP($C52,elements!$C:$G,5,FALSE),"")</f>
        <v/>
      </c>
      <c r="G52" s="20"/>
      <c r="H52" s="20"/>
      <c r="I52" s="20"/>
    </row>
    <row r="53" spans="1:9" ht="22.5" customHeight="1" x14ac:dyDescent="0.25">
      <c r="A53" s="20"/>
      <c r="B53" s="26">
        <v>6</v>
      </c>
      <c r="C53" s="2"/>
      <c r="D53" s="11" t="str">
        <f>IF($C53&lt;&gt;"",VLOOKUP($C53,elements!$C:$G,3,FALSE),"")</f>
        <v/>
      </c>
      <c r="E53" s="31" t="str">
        <f>IF(C53&lt;&gt;"",VLOOKUP($C53,elements!$C:$G,4,FALSE),"")</f>
        <v/>
      </c>
      <c r="F53" s="32" t="str">
        <f>IF(C53&lt;&gt;"",VLOOKUP($C53,elements!$C:$G,5,FALSE),"")</f>
        <v/>
      </c>
      <c r="G53" s="20"/>
      <c r="H53" s="20"/>
      <c r="I53" s="20"/>
    </row>
    <row r="54" spans="1:9" ht="22.5" customHeight="1" x14ac:dyDescent="0.25">
      <c r="A54" s="20"/>
      <c r="B54" s="26">
        <v>7</v>
      </c>
      <c r="C54" s="1"/>
      <c r="D54" s="41" t="str">
        <f>IF($C54&lt;&gt;"",VLOOKUP($C54,elements!$C:$G,3,FALSE),"")</f>
        <v/>
      </c>
      <c r="E54" s="27" t="str">
        <f>IF(C54&lt;&gt;"",VLOOKUP($C54,elements!$C:$G,4,FALSE),"")</f>
        <v/>
      </c>
      <c r="F54" s="28" t="str">
        <f>IF(C54&lt;&gt;"",VLOOKUP($C54,elements!$C:$G,5,FALSE),"")</f>
        <v/>
      </c>
      <c r="G54" s="20"/>
      <c r="H54" s="20"/>
      <c r="I54" s="20"/>
    </row>
    <row r="55" spans="1:9" ht="22.5" customHeight="1" thickBot="1" x14ac:dyDescent="0.3">
      <c r="A55" s="20"/>
      <c r="B55" s="33">
        <v>8</v>
      </c>
      <c r="C55" s="3"/>
      <c r="D55" s="34" t="str">
        <f>IF($C55&lt;&gt;"",VLOOKUP($C55,elements!$C:$G,3,FALSE),"")</f>
        <v/>
      </c>
      <c r="E55" s="35" t="str">
        <f>IF(C55&lt;&gt;"",VLOOKUP($C55,elements!$C:$G,4,FALSE),"")</f>
        <v/>
      </c>
      <c r="F55" s="36" t="str">
        <f>IF(C55&lt;&gt;"",VLOOKUP($C55,elements!$C:$G,5,FALSE),"")</f>
        <v/>
      </c>
      <c r="G55" s="20"/>
      <c r="H55" s="20"/>
      <c r="I55" s="20"/>
    </row>
    <row r="56" spans="1:9" ht="15" x14ac:dyDescent="0.25">
      <c r="A56" s="20"/>
      <c r="B56" s="20"/>
      <c r="C56" s="37"/>
      <c r="D56" s="39" t="s">
        <v>894</v>
      </c>
      <c r="E56" s="71" t="str">
        <f>IF(I49&gt;=2,IF(SUM(I48:I51)&gt;=6,"OK","Zu wenig Elemente"),"Zu wenig SW 5")</f>
        <v>Zu wenig SW 5</v>
      </c>
      <c r="F56" s="72"/>
      <c r="G56" s="20"/>
      <c r="H56" s="20"/>
      <c r="I56" s="20"/>
    </row>
    <row r="57" spans="1:9" ht="15" x14ac:dyDescent="0.25">
      <c r="A57" s="20"/>
      <c r="B57" s="20"/>
      <c r="C57" s="37"/>
      <c r="D57" s="39" t="s">
        <v>895</v>
      </c>
      <c r="E57" s="71" t="str">
        <f>IF(I50&gt;=2,IF(SUM(I49:I51)&gt;=6,"OK","Zu wenig Elemente"),"Zu wenig SW 6")</f>
        <v>Zu wenig SW 6</v>
      </c>
      <c r="F57" s="72"/>
      <c r="G57" s="20"/>
      <c r="H57" s="20"/>
      <c r="I57" s="20"/>
    </row>
    <row r="58" spans="1:9" ht="15" x14ac:dyDescent="0.25">
      <c r="A58" s="20"/>
      <c r="B58" s="20"/>
      <c r="C58" s="37"/>
      <c r="D58" s="39" t="s">
        <v>896</v>
      </c>
      <c r="E58" s="71" t="str">
        <f>IF(I51&gt;=2,IF(SUM(I50:I51)&gt;=6,"OK","Zu wenig Elemente"),"Zu wenig SW 7")</f>
        <v>Zu wenig SW 7</v>
      </c>
      <c r="F58" s="72"/>
      <c r="G58" s="20"/>
      <c r="H58" s="20"/>
      <c r="I58" s="20"/>
    </row>
    <row r="59" spans="1:9" ht="15.75" thickBot="1" x14ac:dyDescent="0.3">
      <c r="A59" s="20"/>
      <c r="B59" s="20"/>
      <c r="C59" s="20"/>
      <c r="D59" s="40" t="s">
        <v>897</v>
      </c>
      <c r="E59" s="73" t="str">
        <f>IF(SUM(I49:I51)&gt;=6,"OK","Zu wenig Elemente")</f>
        <v>Zu wenig Elemente</v>
      </c>
      <c r="F59" s="74"/>
      <c r="G59" s="20"/>
      <c r="H59" s="20"/>
      <c r="I59" s="20"/>
    </row>
    <row r="60" spans="1:9" ht="22.5" customHeight="1" thickBot="1" x14ac:dyDescent="0.3">
      <c r="A60" s="20"/>
      <c r="B60" s="20"/>
      <c r="C60" s="20"/>
      <c r="D60" s="54" t="s">
        <v>890</v>
      </c>
      <c r="E60" s="49"/>
      <c r="F60" s="50"/>
      <c r="G60" s="20"/>
      <c r="H60" s="20"/>
      <c r="I60" s="20"/>
    </row>
    <row r="61" spans="1:9" ht="15" customHeight="1" x14ac:dyDescent="0.25">
      <c r="A61" s="20"/>
      <c r="B61" s="21"/>
      <c r="C61" s="22" t="s">
        <v>891</v>
      </c>
      <c r="D61" s="23" t="s">
        <v>892</v>
      </c>
      <c r="E61" s="24" t="s">
        <v>885</v>
      </c>
      <c r="F61" s="25" t="s">
        <v>893</v>
      </c>
      <c r="G61" s="20"/>
      <c r="H61" s="20"/>
      <c r="I61" s="20"/>
    </row>
    <row r="62" spans="1:9" ht="22.5" customHeight="1" x14ac:dyDescent="0.25">
      <c r="A62" s="20"/>
      <c r="B62" s="26">
        <v>1</v>
      </c>
      <c r="C62" s="1"/>
      <c r="D62" s="41" t="str">
        <f>IF($C62&lt;&gt;"",VLOOKUP($C62,elements!$C:$G,3,FALSE),"")</f>
        <v/>
      </c>
      <c r="E62" s="27" t="str">
        <f>IF(C62&lt;&gt;"",VLOOKUP($C62,elements!$C:$G,4,FALSE),"")</f>
        <v/>
      </c>
      <c r="F62" s="28" t="str">
        <f>IF(C62&lt;&gt;"",VLOOKUP($C62,elements!$C:$G,5,FALSE),"")</f>
        <v/>
      </c>
      <c r="G62" s="20"/>
      <c r="H62" s="29" t="s">
        <v>898</v>
      </c>
      <c r="I62" s="30">
        <f>COUNTIF(E62:E69,"4")</f>
        <v>0</v>
      </c>
    </row>
    <row r="63" spans="1:9" ht="22.5" customHeight="1" x14ac:dyDescent="0.25">
      <c r="A63" s="20"/>
      <c r="B63" s="26">
        <v>2</v>
      </c>
      <c r="C63" s="2"/>
      <c r="D63" s="11" t="str">
        <f>IF($C63&lt;&gt;"",VLOOKUP($C63,elements!$C:$G,3,FALSE),"")</f>
        <v/>
      </c>
      <c r="E63" s="31" t="str">
        <f>IF(C63&lt;&gt;"",VLOOKUP($C63,elements!$C:$G,4,FALSE),"")</f>
        <v/>
      </c>
      <c r="F63" s="32" t="str">
        <f>IF(C63&lt;&gt;"",VLOOKUP($C63,elements!$C:$G,5,FALSE),"")</f>
        <v/>
      </c>
      <c r="G63" s="20"/>
      <c r="H63" s="29" t="s">
        <v>899</v>
      </c>
      <c r="I63" s="30">
        <f>COUNTIF(E62:E69,"5")</f>
        <v>0</v>
      </c>
    </row>
    <row r="64" spans="1:9" ht="22.5" customHeight="1" x14ac:dyDescent="0.25">
      <c r="A64" s="20"/>
      <c r="B64" s="26">
        <v>3</v>
      </c>
      <c r="C64" s="1"/>
      <c r="D64" s="41" t="str">
        <f>IF($C64&lt;&gt;"",VLOOKUP($C64,elements!$C:$G,3,FALSE),"")</f>
        <v/>
      </c>
      <c r="E64" s="27" t="str">
        <f>IF(C64&lt;&gt;"",VLOOKUP($C64,elements!$C:$G,4,FALSE),"")</f>
        <v/>
      </c>
      <c r="F64" s="28" t="str">
        <f>IF(C64&lt;&gt;"",VLOOKUP($C64,elements!$C:$G,5,FALSE),"")</f>
        <v/>
      </c>
      <c r="G64" s="20"/>
      <c r="H64" s="29" t="s">
        <v>900</v>
      </c>
      <c r="I64" s="30">
        <f>COUNTIF(E62:E69,"6")</f>
        <v>0</v>
      </c>
    </row>
    <row r="65" spans="1:9" ht="22.5" customHeight="1" x14ac:dyDescent="0.25">
      <c r="A65" s="20"/>
      <c r="B65" s="26">
        <v>4</v>
      </c>
      <c r="C65" s="2"/>
      <c r="D65" s="11" t="str">
        <f>IF($C65&lt;&gt;"",VLOOKUP($C65,elements!$C:$G,3,FALSE),"")</f>
        <v/>
      </c>
      <c r="E65" s="31" t="str">
        <f>IF(C65&lt;&gt;"",VLOOKUP($C65,elements!$C:$G,4,FALSE),"")</f>
        <v/>
      </c>
      <c r="F65" s="32" t="str">
        <f>IF(C65&lt;&gt;"",VLOOKUP($C65,elements!$C:$G,5,FALSE),"")</f>
        <v/>
      </c>
      <c r="G65" s="20"/>
      <c r="H65" s="29" t="s">
        <v>901</v>
      </c>
      <c r="I65" s="30">
        <f>COUNTIF(E62:E69,"7")</f>
        <v>0</v>
      </c>
    </row>
    <row r="66" spans="1:9" ht="22.5" customHeight="1" x14ac:dyDescent="0.25">
      <c r="A66" s="20"/>
      <c r="B66" s="26">
        <v>5</v>
      </c>
      <c r="C66" s="1"/>
      <c r="D66" s="41" t="str">
        <f>IF($C66&lt;&gt;"",VLOOKUP($C66,elements!$C:$G,3,FALSE),"")</f>
        <v/>
      </c>
      <c r="E66" s="27" t="str">
        <f>IF(C66&lt;&gt;"",VLOOKUP($C66,elements!$C:$G,4,FALSE),"")</f>
        <v/>
      </c>
      <c r="F66" s="28" t="str">
        <f>IF(C66&lt;&gt;"",VLOOKUP($C66,elements!$C:$G,5,FALSE),"")</f>
        <v/>
      </c>
      <c r="G66" s="20"/>
      <c r="H66" s="20"/>
      <c r="I66" s="20"/>
    </row>
    <row r="67" spans="1:9" ht="22.5" customHeight="1" x14ac:dyDescent="0.25">
      <c r="A67" s="20"/>
      <c r="B67" s="26">
        <v>6</v>
      </c>
      <c r="C67" s="2"/>
      <c r="D67" s="11" t="str">
        <f>IF($C67&lt;&gt;"",VLOOKUP($C67,elements!$C:$G,3,FALSE),"")</f>
        <v/>
      </c>
      <c r="E67" s="31" t="str">
        <f>IF(C67&lt;&gt;"",VLOOKUP($C67,elements!$C:$G,4,FALSE),"")</f>
        <v/>
      </c>
      <c r="F67" s="32" t="str">
        <f>IF(C67&lt;&gt;"",VLOOKUP($C67,elements!$C:$G,5,FALSE),"")</f>
        <v/>
      </c>
      <c r="G67" s="20"/>
      <c r="H67" s="20"/>
      <c r="I67" s="20"/>
    </row>
    <row r="68" spans="1:9" ht="22.5" customHeight="1" x14ac:dyDescent="0.25">
      <c r="A68" s="20"/>
      <c r="B68" s="26">
        <v>7</v>
      </c>
      <c r="C68" s="1"/>
      <c r="D68" s="41" t="str">
        <f>IF($C68&lt;&gt;"",VLOOKUP($C68,elements!$C:$G,3,FALSE),"")</f>
        <v/>
      </c>
      <c r="E68" s="27" t="str">
        <f>IF(C68&lt;&gt;"",VLOOKUP($C68,elements!$C:$G,4,FALSE),"")</f>
        <v/>
      </c>
      <c r="F68" s="28" t="str">
        <f>IF(C68&lt;&gt;"",VLOOKUP($C68,elements!$C:$G,5,FALSE),"")</f>
        <v/>
      </c>
      <c r="G68" s="20"/>
      <c r="H68" s="20"/>
      <c r="I68" s="20"/>
    </row>
    <row r="69" spans="1:9" ht="22.5" customHeight="1" thickBot="1" x14ac:dyDescent="0.3">
      <c r="A69" s="20"/>
      <c r="B69" s="33">
        <v>8</v>
      </c>
      <c r="C69" s="3"/>
      <c r="D69" s="51" t="str">
        <f>IF($C69&lt;&gt;"",VLOOKUP($C69,elements!$C:$G,3,FALSE),"")</f>
        <v/>
      </c>
      <c r="E69" s="52" t="str">
        <f>IF(C69&lt;&gt;"",VLOOKUP($C69,elements!$C:$G,4,FALSE),"")</f>
        <v/>
      </c>
      <c r="F69" s="53" t="str">
        <f>IF(C69&lt;&gt;"",VLOOKUP($C69,elements!$C:$G,5,FALSE),"")</f>
        <v/>
      </c>
      <c r="G69" s="20"/>
      <c r="H69" s="20"/>
      <c r="I69" s="20"/>
    </row>
    <row r="70" spans="1:9" ht="15" customHeight="1" x14ac:dyDescent="0.25">
      <c r="A70" s="20"/>
      <c r="B70" s="20"/>
      <c r="C70" s="37"/>
      <c r="D70" s="38" t="s">
        <v>1004</v>
      </c>
      <c r="E70" s="77">
        <f>SUM(IF(FREQUENCY(MATCH(F62:F69,F62:F69,0),MATCH(F62:F69,F62:F69,0))&gt;0,1))-1</f>
        <v>0</v>
      </c>
      <c r="F70" s="78"/>
      <c r="G70" s="20"/>
      <c r="H70" s="20"/>
      <c r="I70" s="20"/>
    </row>
    <row r="71" spans="1:9" ht="15" customHeight="1" x14ac:dyDescent="0.25">
      <c r="A71" s="20"/>
      <c r="B71" s="20"/>
      <c r="C71" s="37"/>
      <c r="D71" s="39" t="s">
        <v>1005</v>
      </c>
      <c r="E71" s="75">
        <f>SUM(IF(FREQUENCY(MATCH(F62:F69,F62:F69,0),MATCH(F62:F69,F62:F69,0))&gt;0,1))-1</f>
        <v>0</v>
      </c>
      <c r="F71" s="76"/>
      <c r="G71" s="20"/>
      <c r="H71" s="20"/>
      <c r="I71" s="20"/>
    </row>
    <row r="72" spans="1:9" ht="15" customHeight="1" x14ac:dyDescent="0.25">
      <c r="A72" s="20"/>
      <c r="B72" s="20"/>
      <c r="C72" s="37"/>
      <c r="D72" s="39" t="s">
        <v>894</v>
      </c>
      <c r="E72" s="71" t="str">
        <f>IF(I63&gt;=2,IF(SUM(I62:I65)&gt;=6,"OK","Zu wenig Elemente"),"Zu wenig SW 5")</f>
        <v>Zu wenig SW 5</v>
      </c>
      <c r="F72" s="72"/>
      <c r="G72" s="20"/>
      <c r="H72" s="20"/>
      <c r="I72" s="20"/>
    </row>
    <row r="73" spans="1:9" ht="15" customHeight="1" x14ac:dyDescent="0.25">
      <c r="A73" s="20"/>
      <c r="B73" s="20"/>
      <c r="C73" s="37"/>
      <c r="D73" s="39" t="s">
        <v>895</v>
      </c>
      <c r="E73" s="71" t="str">
        <f>IF(I64&gt;=2,IF(SUM(I63:I65)&gt;=6,"OK","Zu wenig Elemente"),"Zu wenig SW 6")</f>
        <v>Zu wenig SW 6</v>
      </c>
      <c r="F73" s="72"/>
      <c r="G73" s="20"/>
      <c r="H73" s="20"/>
      <c r="I73" s="20"/>
    </row>
    <row r="74" spans="1:9" ht="15" customHeight="1" x14ac:dyDescent="0.25">
      <c r="A74" s="20"/>
      <c r="B74" s="20"/>
      <c r="C74" s="37"/>
      <c r="D74" s="39" t="s">
        <v>896</v>
      </c>
      <c r="E74" s="71" t="str">
        <f>IF(I65&gt;=2,IF(SUM(I64:I65)&gt;=6,"OK","Zu wenig Elemente"),"Zu wenig SW 7")</f>
        <v>Zu wenig SW 7</v>
      </c>
      <c r="F74" s="72"/>
      <c r="G74" s="20"/>
      <c r="H74" s="20"/>
      <c r="I74" s="20"/>
    </row>
    <row r="75" spans="1:9" ht="15" customHeight="1" thickBot="1" x14ac:dyDescent="0.3">
      <c r="D75" s="40" t="s">
        <v>897</v>
      </c>
      <c r="E75" s="73" t="str">
        <f>IF(SUM(I63:I65)&gt;=6,"OK","Zu wenig Elemente")</f>
        <v>Zu wenig Elemente</v>
      </c>
      <c r="F75" s="74"/>
    </row>
  </sheetData>
  <sheetProtection password="E0BB" sheet="1" objects="1" scenarios="1"/>
  <mergeCells count="29">
    <mergeCell ref="E73:F73"/>
    <mergeCell ref="E74:F74"/>
    <mergeCell ref="E75:F75"/>
    <mergeCell ref="E42:F42"/>
    <mergeCell ref="E43:F43"/>
    <mergeCell ref="E44:F44"/>
    <mergeCell ref="E45:F45"/>
    <mergeCell ref="E57:F57"/>
    <mergeCell ref="E58:F58"/>
    <mergeCell ref="E59:F59"/>
    <mergeCell ref="E70:F70"/>
    <mergeCell ref="E71:F71"/>
    <mergeCell ref="E72:F72"/>
    <mergeCell ref="E56:F56"/>
    <mergeCell ref="E33:F33"/>
    <mergeCell ref="E34:F34"/>
    <mergeCell ref="E35:F35"/>
    <mergeCell ref="E36:F36"/>
    <mergeCell ref="B1:F1"/>
    <mergeCell ref="B3:C3"/>
    <mergeCell ref="B4:C4"/>
    <mergeCell ref="B5:C5"/>
    <mergeCell ref="B6:C6"/>
    <mergeCell ref="B7:C7"/>
    <mergeCell ref="E18:F18"/>
    <mergeCell ref="E19:F19"/>
    <mergeCell ref="E20:F20"/>
    <mergeCell ref="E21:F21"/>
    <mergeCell ref="E22:F22"/>
  </mergeCells>
  <conditionalFormatting sqref="E18:F18">
    <cfRule type="cellIs" dxfId="18" priority="25" operator="lessThan">
      <formula>4</formula>
    </cfRule>
    <cfRule type="cellIs" dxfId="17" priority="26" operator="greaterThanOrEqual">
      <formula>4</formula>
    </cfRule>
  </conditionalFormatting>
  <conditionalFormatting sqref="E19:F22">
    <cfRule type="notContainsText" dxfId="16" priority="27" operator="notContains" text="OK">
      <formula>ISERROR(SEARCH("OK",E19))</formula>
    </cfRule>
    <cfRule type="containsText" dxfId="15" priority="28" operator="containsText" text="OK">
      <formula>NOT(ISERROR(SEARCH("OK",E19)))</formula>
    </cfRule>
  </conditionalFormatting>
  <conditionalFormatting sqref="E70:F70">
    <cfRule type="cellIs" dxfId="14" priority="13" operator="lessThan">
      <formula>4</formula>
    </cfRule>
    <cfRule type="cellIs" dxfId="13" priority="14" operator="greaterThanOrEqual">
      <formula>4</formula>
    </cfRule>
  </conditionalFormatting>
  <conditionalFormatting sqref="E71:F71">
    <cfRule type="cellIs" dxfId="12" priority="11" operator="greaterThanOrEqual">
      <formula>3</formula>
    </cfRule>
    <cfRule type="cellIs" dxfId="11" priority="12" operator="lessThan">
      <formula>3</formula>
    </cfRule>
  </conditionalFormatting>
  <conditionalFormatting sqref="E72:F75">
    <cfRule type="notContainsText" dxfId="10" priority="3" operator="notContains" text="OK">
      <formula>ISERROR(SEARCH("OK",E72))</formula>
    </cfRule>
    <cfRule type="containsText" dxfId="9" priority="4" operator="containsText" text="OK">
      <formula>NOT(ISERROR(SEARCH("OK",E72)))</formula>
    </cfRule>
  </conditionalFormatting>
  <conditionalFormatting sqref="E33:F36">
    <cfRule type="notContainsText" dxfId="8" priority="7" operator="notContains" text="OK">
      <formula>ISERROR(SEARCH("OK",E33))</formula>
    </cfRule>
    <cfRule type="containsText" dxfId="7" priority="8" operator="containsText" text="OK">
      <formula>NOT(ISERROR(SEARCH("OK",E33)))</formula>
    </cfRule>
  </conditionalFormatting>
  <conditionalFormatting sqref="E56:F59">
    <cfRule type="notContainsText" dxfId="6" priority="5" operator="notContains" text="OK">
      <formula>ISERROR(SEARCH("OK",E56))</formula>
    </cfRule>
    <cfRule type="containsText" dxfId="5" priority="6" operator="containsText" text="OK">
      <formula>NOT(ISERROR(SEARCH("OK",E56)))</formula>
    </cfRule>
  </conditionalFormatting>
  <conditionalFormatting sqref="E42:F45">
    <cfRule type="notContainsText" dxfId="4" priority="1" operator="notContains" text="OK">
      <formula>ISERROR(SEARCH("OK",E42))</formula>
    </cfRule>
    <cfRule type="containsText" dxfId="3" priority="2" operator="containsText" text="OK">
      <formula>NOT(ISERROR(SEARCH("OK",E42)))</formula>
    </cfRule>
  </conditionalFormatting>
  <dataValidations disablePrompts="1" count="5">
    <dataValidation type="list" allowBlank="1" showDropDown="1" showInputMessage="1" showErrorMessage="1" sqref="C10:C17">
      <formula1>NumSO</formula1>
    </dataValidation>
    <dataValidation type="list" allowBlank="1" showDropDown="1" showInputMessage="1" showErrorMessage="1" sqref="C25:C32">
      <formula1>NumAB</formula1>
    </dataValidation>
    <dataValidation type="list" allowBlank="1" showDropDown="1" showInputMessage="1" showErrorMessage="1" sqref="C39:C41">
      <formula1>NumST</formula1>
    </dataValidation>
    <dataValidation type="list" allowBlank="1" showDropDown="1" showInputMessage="1" showErrorMessage="1" sqref="C48:C55">
      <formula1>NumBP</formula1>
    </dataValidation>
    <dataValidation type="list" allowBlank="1" showDropDown="1" showInputMessage="1" showErrorMessage="1" sqref="C62:C69">
      <formula1>NumBF</formula1>
    </dataValidation>
  </dataValidations>
  <pageMargins left="0.23622047244094491" right="0.23622047244094491" top="0.55118110236220474" bottom="0.55118110236220474" header="0.31496062992125984" footer="0.31496062992125984"/>
  <pageSetup paperSize="9" orientation="portrait" horizontalDpi="4294967293" verticalDpi="0" r:id="rId1"/>
  <headerFooter>
    <oddHeader>&amp;LACVG Division Agrès&amp;C14.02.2018&amp;Rv1.6</oddHeader>
    <oddFooter>&amp;L©Benjamin Payot&amp;Rbenjamin.payot@acvg.ch</oddFooter>
  </headerFooter>
  <rowBreaks count="1" manualBreakCount="1">
    <brk id="36"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624"/>
  <sheetViews>
    <sheetView workbookViewId="0">
      <selection activeCell="A2" sqref="A2"/>
    </sheetView>
  </sheetViews>
  <sheetFormatPr baseColWidth="10" defaultColWidth="11.42578125" defaultRowHeight="15" x14ac:dyDescent="0.25"/>
  <cols>
    <col min="1" max="1" width="8.28515625" style="61" bestFit="1" customWidth="1"/>
    <col min="2" max="2" width="9.140625" style="61" bestFit="1" customWidth="1"/>
    <col min="3" max="3" width="12.140625" style="62" bestFit="1" customWidth="1"/>
    <col min="4" max="4" width="101.5703125" style="63" customWidth="1"/>
    <col min="5" max="5" width="99" style="63" customWidth="1"/>
    <col min="6" max="6" width="16.7109375" style="64" customWidth="1"/>
    <col min="7" max="7" width="10.85546875" style="64"/>
    <col min="8" max="8" width="11.42578125" style="61" customWidth="1"/>
    <col min="9" max="9" width="199.140625" style="61" customWidth="1"/>
    <col min="10" max="16384" width="11.42578125" style="61"/>
  </cols>
  <sheetData>
    <row r="1" spans="1:7" ht="15.75" thickBot="1" x14ac:dyDescent="0.3">
      <c r="A1" s="55" t="s">
        <v>37</v>
      </c>
      <c r="B1" s="56" t="s">
        <v>38</v>
      </c>
      <c r="C1" s="57" t="s">
        <v>31</v>
      </c>
      <c r="D1" s="58" t="s">
        <v>33</v>
      </c>
      <c r="E1" s="58" t="s">
        <v>32</v>
      </c>
      <c r="F1" s="59" t="s">
        <v>34</v>
      </c>
      <c r="G1" s="60" t="s">
        <v>35</v>
      </c>
    </row>
    <row r="2" spans="1:7" x14ac:dyDescent="0.25">
      <c r="A2" s="61" t="s">
        <v>694</v>
      </c>
      <c r="B2" s="61" t="s">
        <v>695</v>
      </c>
      <c r="C2" s="62">
        <v>10101</v>
      </c>
      <c r="D2" s="63" t="s">
        <v>2</v>
      </c>
      <c r="E2" s="63" t="s">
        <v>1</v>
      </c>
      <c r="F2" s="64" t="s">
        <v>0</v>
      </c>
      <c r="G2" s="64" t="s">
        <v>1007</v>
      </c>
    </row>
    <row r="3" spans="1:7" x14ac:dyDescent="0.25">
      <c r="A3" s="61" t="s">
        <v>694</v>
      </c>
      <c r="B3" s="61" t="s">
        <v>695</v>
      </c>
      <c r="C3" s="62">
        <v>10102</v>
      </c>
      <c r="D3" s="63" t="s">
        <v>4</v>
      </c>
      <c r="E3" s="63" t="s">
        <v>3</v>
      </c>
      <c r="F3" s="64">
        <v>5</v>
      </c>
      <c r="G3" s="64" t="s">
        <v>1007</v>
      </c>
    </row>
    <row r="4" spans="1:7" x14ac:dyDescent="0.25">
      <c r="A4" s="61" t="s">
        <v>694</v>
      </c>
      <c r="B4" s="61" t="s">
        <v>695</v>
      </c>
      <c r="C4" s="62">
        <v>10103</v>
      </c>
      <c r="D4" s="63" t="s">
        <v>6</v>
      </c>
      <c r="E4" s="63" t="s">
        <v>5</v>
      </c>
      <c r="F4" s="64">
        <v>4</v>
      </c>
      <c r="G4" s="64" t="s">
        <v>1007</v>
      </c>
    </row>
    <row r="5" spans="1:7" x14ac:dyDescent="0.25">
      <c r="A5" s="61" t="s">
        <v>694</v>
      </c>
      <c r="B5" s="61" t="s">
        <v>695</v>
      </c>
      <c r="C5" s="62">
        <v>10104</v>
      </c>
      <c r="D5" s="63" t="s">
        <v>26</v>
      </c>
      <c r="E5" s="63" t="s">
        <v>25</v>
      </c>
      <c r="F5" s="64">
        <v>5</v>
      </c>
      <c r="G5" s="64" t="s">
        <v>1007</v>
      </c>
    </row>
    <row r="6" spans="1:7" x14ac:dyDescent="0.25">
      <c r="A6" s="61" t="s">
        <v>694</v>
      </c>
      <c r="B6" s="61" t="s">
        <v>695</v>
      </c>
      <c r="C6" s="62">
        <v>10105</v>
      </c>
      <c r="D6" s="63" t="s">
        <v>28</v>
      </c>
      <c r="E6" s="63" t="s">
        <v>27</v>
      </c>
      <c r="F6" s="64">
        <v>6</v>
      </c>
      <c r="G6" s="64" t="s">
        <v>1007</v>
      </c>
    </row>
    <row r="7" spans="1:7" x14ac:dyDescent="0.25">
      <c r="A7" s="61" t="s">
        <v>694</v>
      </c>
      <c r="B7" s="61" t="s">
        <v>695</v>
      </c>
      <c r="C7" s="62">
        <v>10106</v>
      </c>
      <c r="D7" s="63" t="s">
        <v>11</v>
      </c>
      <c r="E7" s="63" t="s">
        <v>1008</v>
      </c>
      <c r="F7" s="64">
        <v>4</v>
      </c>
      <c r="G7" s="64" t="s">
        <v>1007</v>
      </c>
    </row>
    <row r="8" spans="1:7" x14ac:dyDescent="0.25">
      <c r="A8" s="61" t="s">
        <v>694</v>
      </c>
      <c r="B8" s="61" t="s">
        <v>695</v>
      </c>
      <c r="C8" s="62">
        <v>10107</v>
      </c>
      <c r="D8" s="63" t="s">
        <v>989</v>
      </c>
      <c r="E8" s="63" t="s">
        <v>988</v>
      </c>
      <c r="F8" s="64">
        <v>5</v>
      </c>
      <c r="G8" s="64" t="s">
        <v>1007</v>
      </c>
    </row>
    <row r="9" spans="1:7" x14ac:dyDescent="0.25">
      <c r="A9" s="61" t="s">
        <v>694</v>
      </c>
      <c r="B9" s="61" t="s">
        <v>695</v>
      </c>
      <c r="C9" s="62">
        <v>10108</v>
      </c>
      <c r="D9" s="63" t="s">
        <v>13</v>
      </c>
      <c r="E9" s="63" t="s">
        <v>12</v>
      </c>
      <c r="F9" s="64">
        <v>4</v>
      </c>
      <c r="G9" s="64" t="s">
        <v>1007</v>
      </c>
    </row>
    <row r="10" spans="1:7" x14ac:dyDescent="0.25">
      <c r="A10" s="61" t="s">
        <v>694</v>
      </c>
      <c r="B10" s="61" t="s">
        <v>695</v>
      </c>
      <c r="C10" s="62">
        <v>10109</v>
      </c>
      <c r="D10" s="63" t="s">
        <v>15</v>
      </c>
      <c r="E10" s="63" t="s">
        <v>14</v>
      </c>
      <c r="F10" s="64">
        <v>6</v>
      </c>
      <c r="G10" s="64" t="s">
        <v>1007</v>
      </c>
    </row>
    <row r="11" spans="1:7" x14ac:dyDescent="0.25">
      <c r="A11" s="61" t="s">
        <v>694</v>
      </c>
      <c r="B11" s="61" t="s">
        <v>695</v>
      </c>
      <c r="C11" s="62">
        <v>10110</v>
      </c>
      <c r="D11" s="63" t="s">
        <v>17</v>
      </c>
      <c r="E11" s="63" t="s">
        <v>16</v>
      </c>
      <c r="F11" s="64">
        <v>6</v>
      </c>
      <c r="G11" s="64" t="s">
        <v>1007</v>
      </c>
    </row>
    <row r="12" spans="1:7" x14ac:dyDescent="0.25">
      <c r="A12" s="61" t="s">
        <v>694</v>
      </c>
      <c r="B12" s="61" t="s">
        <v>695</v>
      </c>
      <c r="C12" s="62">
        <v>10111</v>
      </c>
      <c r="D12" s="63" t="s">
        <v>19</v>
      </c>
      <c r="E12" s="63" t="s">
        <v>18</v>
      </c>
      <c r="F12" s="64">
        <v>6</v>
      </c>
      <c r="G12" s="64" t="s">
        <v>1007</v>
      </c>
    </row>
    <row r="13" spans="1:7" x14ac:dyDescent="0.25">
      <c r="A13" s="61" t="s">
        <v>694</v>
      </c>
      <c r="B13" s="61" t="s">
        <v>695</v>
      </c>
      <c r="C13" s="62">
        <v>10112</v>
      </c>
      <c r="D13" s="63" t="s">
        <v>1009</v>
      </c>
      <c r="E13" s="63" t="s">
        <v>980</v>
      </c>
      <c r="F13" s="64">
        <v>6</v>
      </c>
      <c r="G13" s="64" t="s">
        <v>1007</v>
      </c>
    </row>
    <row r="14" spans="1:7" x14ac:dyDescent="0.25">
      <c r="A14" s="61" t="s">
        <v>694</v>
      </c>
      <c r="B14" s="61" t="s">
        <v>695</v>
      </c>
      <c r="C14" s="62">
        <v>10113</v>
      </c>
      <c r="D14" s="63" t="s">
        <v>1011</v>
      </c>
      <c r="E14" s="63" t="s">
        <v>1010</v>
      </c>
      <c r="F14" s="64">
        <v>7</v>
      </c>
      <c r="G14" s="64" t="s">
        <v>1007</v>
      </c>
    </row>
    <row r="15" spans="1:7" x14ac:dyDescent="0.25">
      <c r="A15" s="61" t="s">
        <v>694</v>
      </c>
      <c r="B15" s="61" t="s">
        <v>695</v>
      </c>
      <c r="C15" s="62">
        <v>10114</v>
      </c>
      <c r="D15" s="63" t="s">
        <v>1013</v>
      </c>
      <c r="E15" s="63" t="s">
        <v>1012</v>
      </c>
      <c r="F15" s="64">
        <v>7</v>
      </c>
      <c r="G15" s="64" t="s">
        <v>1007</v>
      </c>
    </row>
    <row r="16" spans="1:7" x14ac:dyDescent="0.25">
      <c r="A16" s="61" t="s">
        <v>694</v>
      </c>
      <c r="B16" s="61" t="s">
        <v>695</v>
      </c>
      <c r="C16" s="62">
        <v>10115</v>
      </c>
      <c r="D16" s="63" t="s">
        <v>21</v>
      </c>
      <c r="E16" s="63" t="s">
        <v>20</v>
      </c>
      <c r="F16" s="64">
        <v>5</v>
      </c>
      <c r="G16" s="64" t="s">
        <v>1007</v>
      </c>
    </row>
    <row r="17" spans="1:7" x14ac:dyDescent="0.25">
      <c r="A17" s="61" t="s">
        <v>694</v>
      </c>
      <c r="B17" s="61" t="s">
        <v>695</v>
      </c>
      <c r="C17" s="62">
        <v>10116</v>
      </c>
      <c r="D17" s="63" t="s">
        <v>1014</v>
      </c>
      <c r="E17" s="63" t="s">
        <v>22</v>
      </c>
      <c r="F17" s="64">
        <v>6</v>
      </c>
      <c r="G17" s="64" t="s">
        <v>1007</v>
      </c>
    </row>
    <row r="18" spans="1:7" x14ac:dyDescent="0.25">
      <c r="A18" s="61" t="s">
        <v>694</v>
      </c>
      <c r="B18" s="61" t="s">
        <v>695</v>
      </c>
      <c r="C18" s="62">
        <v>10117</v>
      </c>
      <c r="D18" s="63" t="s">
        <v>24</v>
      </c>
      <c r="E18" s="63" t="s">
        <v>23</v>
      </c>
      <c r="F18" s="64">
        <v>4</v>
      </c>
      <c r="G18" s="64" t="s">
        <v>1007</v>
      </c>
    </row>
    <row r="19" spans="1:7" x14ac:dyDescent="0.25">
      <c r="A19" s="61" t="s">
        <v>694</v>
      </c>
      <c r="B19" s="61" t="s">
        <v>695</v>
      </c>
      <c r="C19" s="62">
        <v>10118</v>
      </c>
      <c r="D19" s="63" t="s">
        <v>30</v>
      </c>
      <c r="E19" s="63" t="s">
        <v>29</v>
      </c>
      <c r="F19" s="64">
        <v>6</v>
      </c>
      <c r="G19" s="64" t="s">
        <v>1007</v>
      </c>
    </row>
    <row r="20" spans="1:7" x14ac:dyDescent="0.25">
      <c r="A20" s="61" t="s">
        <v>694</v>
      </c>
      <c r="B20" s="61" t="s">
        <v>695</v>
      </c>
      <c r="C20" s="62">
        <v>10201</v>
      </c>
      <c r="D20" s="63" t="s">
        <v>41</v>
      </c>
      <c r="E20" s="63" t="s">
        <v>40</v>
      </c>
      <c r="F20" s="64">
        <v>6</v>
      </c>
      <c r="G20" s="64" t="s">
        <v>1015</v>
      </c>
    </row>
    <row r="21" spans="1:7" x14ac:dyDescent="0.25">
      <c r="A21" s="61" t="s">
        <v>694</v>
      </c>
      <c r="B21" s="61" t="s">
        <v>695</v>
      </c>
      <c r="C21" s="62">
        <v>10202</v>
      </c>
      <c r="D21" s="63" t="s">
        <v>43</v>
      </c>
      <c r="E21" s="63" t="s">
        <v>42</v>
      </c>
      <c r="F21" s="64">
        <v>7</v>
      </c>
      <c r="G21" s="64" t="s">
        <v>1015</v>
      </c>
    </row>
    <row r="22" spans="1:7" x14ac:dyDescent="0.25">
      <c r="A22" s="61" t="s">
        <v>694</v>
      </c>
      <c r="B22" s="61" t="s">
        <v>695</v>
      </c>
      <c r="C22" s="62">
        <v>10203</v>
      </c>
      <c r="D22" s="63" t="s">
        <v>45</v>
      </c>
      <c r="E22" s="63" t="s">
        <v>44</v>
      </c>
      <c r="F22" s="64">
        <v>5</v>
      </c>
      <c r="G22" s="64" t="s">
        <v>1015</v>
      </c>
    </row>
    <row r="23" spans="1:7" x14ac:dyDescent="0.25">
      <c r="A23" s="61" t="s">
        <v>694</v>
      </c>
      <c r="B23" s="61" t="s">
        <v>695</v>
      </c>
      <c r="C23" s="62">
        <v>10204</v>
      </c>
      <c r="D23" s="63" t="s">
        <v>48</v>
      </c>
      <c r="E23" s="63" t="s">
        <v>47</v>
      </c>
      <c r="F23" s="64">
        <v>6</v>
      </c>
      <c r="G23" s="64" t="s">
        <v>1015</v>
      </c>
    </row>
    <row r="24" spans="1:7" x14ac:dyDescent="0.25">
      <c r="A24" s="61" t="s">
        <v>694</v>
      </c>
      <c r="B24" s="61" t="s">
        <v>695</v>
      </c>
      <c r="C24" s="62">
        <v>10205</v>
      </c>
      <c r="D24" s="63" t="s">
        <v>1016</v>
      </c>
      <c r="E24" s="63" t="s">
        <v>46</v>
      </c>
      <c r="F24" s="64">
        <v>7</v>
      </c>
      <c r="G24" s="64" t="s">
        <v>1015</v>
      </c>
    </row>
    <row r="25" spans="1:7" ht="30" x14ac:dyDescent="0.25">
      <c r="A25" s="61" t="s">
        <v>694</v>
      </c>
      <c r="B25" s="61" t="s">
        <v>695</v>
      </c>
      <c r="C25" s="62">
        <v>10206</v>
      </c>
      <c r="D25" s="63" t="s">
        <v>1017</v>
      </c>
      <c r="E25" s="63" t="s">
        <v>49</v>
      </c>
      <c r="F25" s="64">
        <v>7</v>
      </c>
      <c r="G25" s="64" t="s">
        <v>1015</v>
      </c>
    </row>
    <row r="26" spans="1:7" x14ac:dyDescent="0.25">
      <c r="A26" s="61" t="s">
        <v>694</v>
      </c>
      <c r="B26" s="61" t="s">
        <v>695</v>
      </c>
      <c r="C26" s="62">
        <v>10207</v>
      </c>
      <c r="D26" s="63" t="s">
        <v>51</v>
      </c>
      <c r="E26" s="63" t="s">
        <v>50</v>
      </c>
      <c r="F26" s="64">
        <v>7</v>
      </c>
      <c r="G26" s="64" t="s">
        <v>1015</v>
      </c>
    </row>
    <row r="27" spans="1:7" x14ac:dyDescent="0.25">
      <c r="A27" s="61" t="s">
        <v>694</v>
      </c>
      <c r="B27" s="61" t="s">
        <v>695</v>
      </c>
      <c r="C27" s="62">
        <v>10208</v>
      </c>
      <c r="D27" s="63" t="s">
        <v>53</v>
      </c>
      <c r="E27" s="63" t="s">
        <v>52</v>
      </c>
      <c r="F27" s="64">
        <v>5</v>
      </c>
      <c r="G27" s="64" t="s">
        <v>1015</v>
      </c>
    </row>
    <row r="28" spans="1:7" x14ac:dyDescent="0.25">
      <c r="A28" s="61" t="s">
        <v>694</v>
      </c>
      <c r="B28" s="61" t="s">
        <v>695</v>
      </c>
      <c r="C28" s="62">
        <v>10209</v>
      </c>
      <c r="D28" s="63" t="s">
        <v>55</v>
      </c>
      <c r="E28" s="63" t="s">
        <v>54</v>
      </c>
      <c r="F28" s="64">
        <v>5</v>
      </c>
      <c r="G28" s="64" t="s">
        <v>1015</v>
      </c>
    </row>
    <row r="29" spans="1:7" x14ac:dyDescent="0.25">
      <c r="A29" s="61" t="s">
        <v>694</v>
      </c>
      <c r="B29" s="61" t="s">
        <v>695</v>
      </c>
      <c r="C29" s="62">
        <v>10210</v>
      </c>
      <c r="D29" s="63" t="s">
        <v>57</v>
      </c>
      <c r="E29" s="63" t="s">
        <v>56</v>
      </c>
      <c r="F29" s="64">
        <v>7</v>
      </c>
      <c r="G29" s="64" t="s">
        <v>1015</v>
      </c>
    </row>
    <row r="30" spans="1:7" x14ac:dyDescent="0.25">
      <c r="A30" s="61" t="s">
        <v>694</v>
      </c>
      <c r="B30" s="61" t="s">
        <v>695</v>
      </c>
      <c r="C30" s="62">
        <v>10211</v>
      </c>
      <c r="D30" s="63" t="s">
        <v>1019</v>
      </c>
      <c r="E30" s="63" t="s">
        <v>1018</v>
      </c>
      <c r="F30" s="64">
        <v>6</v>
      </c>
      <c r="G30" s="64" t="s">
        <v>1015</v>
      </c>
    </row>
    <row r="31" spans="1:7" x14ac:dyDescent="0.25">
      <c r="A31" s="61" t="s">
        <v>694</v>
      </c>
      <c r="B31" s="61" t="s">
        <v>695</v>
      </c>
      <c r="C31" s="62">
        <v>10301</v>
      </c>
      <c r="D31" s="63" t="s">
        <v>126</v>
      </c>
      <c r="E31" s="63" t="s">
        <v>122</v>
      </c>
      <c r="F31" s="64">
        <v>5</v>
      </c>
      <c r="G31" s="64" t="s">
        <v>1020</v>
      </c>
    </row>
    <row r="32" spans="1:7" ht="30" x14ac:dyDescent="0.25">
      <c r="A32" s="61" t="s">
        <v>694</v>
      </c>
      <c r="B32" s="61" t="s">
        <v>695</v>
      </c>
      <c r="C32" s="62">
        <v>10302</v>
      </c>
      <c r="D32" s="63" t="s">
        <v>125</v>
      </c>
      <c r="E32" s="63" t="s">
        <v>121</v>
      </c>
      <c r="F32" s="64">
        <v>6</v>
      </c>
      <c r="G32" s="64" t="s">
        <v>1020</v>
      </c>
    </row>
    <row r="33" spans="1:7" x14ac:dyDescent="0.25">
      <c r="A33" s="61" t="s">
        <v>694</v>
      </c>
      <c r="B33" s="61" t="s">
        <v>695</v>
      </c>
      <c r="C33" s="62">
        <v>10303</v>
      </c>
      <c r="D33" s="63" t="s">
        <v>124</v>
      </c>
      <c r="E33" s="63" t="s">
        <v>120</v>
      </c>
      <c r="F33" s="64">
        <v>6</v>
      </c>
      <c r="G33" s="64" t="s">
        <v>1020</v>
      </c>
    </row>
    <row r="34" spans="1:7" ht="30" x14ac:dyDescent="0.25">
      <c r="A34" s="61" t="s">
        <v>694</v>
      </c>
      <c r="B34" s="61" t="s">
        <v>695</v>
      </c>
      <c r="C34" s="62">
        <v>10304</v>
      </c>
      <c r="D34" s="63" t="s">
        <v>1022</v>
      </c>
      <c r="E34" s="63" t="s">
        <v>1021</v>
      </c>
      <c r="F34" s="64">
        <v>6</v>
      </c>
      <c r="G34" s="64" t="s">
        <v>1020</v>
      </c>
    </row>
    <row r="35" spans="1:7" ht="30" x14ac:dyDescent="0.25">
      <c r="A35" s="61" t="s">
        <v>694</v>
      </c>
      <c r="B35" s="61" t="s">
        <v>695</v>
      </c>
      <c r="C35" s="62">
        <v>10305</v>
      </c>
      <c r="D35" s="63" t="s">
        <v>1229</v>
      </c>
      <c r="E35" s="63" t="s">
        <v>1230</v>
      </c>
      <c r="F35" s="64">
        <v>7</v>
      </c>
      <c r="G35" s="64" t="s">
        <v>1020</v>
      </c>
    </row>
    <row r="36" spans="1:7" x14ac:dyDescent="0.25">
      <c r="A36" s="61" t="s">
        <v>694</v>
      </c>
      <c r="B36" s="61" t="s">
        <v>695</v>
      </c>
      <c r="C36" s="62">
        <v>10306</v>
      </c>
      <c r="D36" s="63" t="s">
        <v>127</v>
      </c>
      <c r="E36" s="63" t="s">
        <v>123</v>
      </c>
      <c r="F36" s="64">
        <v>6</v>
      </c>
      <c r="G36" s="64" t="s">
        <v>1020</v>
      </c>
    </row>
    <row r="37" spans="1:7" x14ac:dyDescent="0.25">
      <c r="A37" s="61" t="s">
        <v>694</v>
      </c>
      <c r="B37" s="61" t="s">
        <v>695</v>
      </c>
      <c r="C37" s="62">
        <v>10401</v>
      </c>
      <c r="D37" s="63" t="s">
        <v>1023</v>
      </c>
      <c r="E37" s="63" t="s">
        <v>990</v>
      </c>
      <c r="F37" s="64">
        <v>5</v>
      </c>
      <c r="G37" s="64" t="s">
        <v>1024</v>
      </c>
    </row>
    <row r="38" spans="1:7" x14ac:dyDescent="0.25">
      <c r="A38" s="61" t="s">
        <v>694</v>
      </c>
      <c r="B38" s="61" t="s">
        <v>695</v>
      </c>
      <c r="C38" s="62">
        <v>10402</v>
      </c>
      <c r="D38" s="63" t="s">
        <v>248</v>
      </c>
      <c r="E38" s="63" t="s">
        <v>247</v>
      </c>
      <c r="F38" s="64">
        <v>6</v>
      </c>
      <c r="G38" s="64" t="s">
        <v>1024</v>
      </c>
    </row>
    <row r="39" spans="1:7" x14ac:dyDescent="0.25">
      <c r="A39" s="61" t="s">
        <v>694</v>
      </c>
      <c r="B39" s="61" t="s">
        <v>695</v>
      </c>
      <c r="C39" s="62">
        <v>10403</v>
      </c>
      <c r="D39" s="63" t="s">
        <v>250</v>
      </c>
      <c r="E39" s="63" t="s">
        <v>249</v>
      </c>
      <c r="F39" s="64">
        <v>7</v>
      </c>
      <c r="G39" s="64" t="s">
        <v>1024</v>
      </c>
    </row>
    <row r="40" spans="1:7" x14ac:dyDescent="0.25">
      <c r="A40" s="61" t="s">
        <v>694</v>
      </c>
      <c r="B40" s="61" t="s">
        <v>695</v>
      </c>
      <c r="C40" s="62">
        <v>10404</v>
      </c>
      <c r="D40" s="63" t="s">
        <v>252</v>
      </c>
      <c r="E40" s="63" t="s">
        <v>251</v>
      </c>
      <c r="F40" s="64">
        <v>7</v>
      </c>
      <c r="G40" s="64" t="s">
        <v>1024</v>
      </c>
    </row>
    <row r="41" spans="1:7" x14ac:dyDescent="0.25">
      <c r="A41" s="61" t="s">
        <v>694</v>
      </c>
      <c r="B41" s="61" t="s">
        <v>695</v>
      </c>
      <c r="C41" s="62">
        <v>10405</v>
      </c>
      <c r="D41" s="63" t="s">
        <v>254</v>
      </c>
      <c r="E41" s="63" t="s">
        <v>253</v>
      </c>
      <c r="F41" s="64">
        <v>6</v>
      </c>
      <c r="G41" s="64" t="s">
        <v>1024</v>
      </c>
    </row>
    <row r="42" spans="1:7" x14ac:dyDescent="0.25">
      <c r="A42" s="61" t="s">
        <v>694</v>
      </c>
      <c r="B42" s="61" t="s">
        <v>695</v>
      </c>
      <c r="C42" s="62">
        <v>10406</v>
      </c>
      <c r="D42" s="63" t="s">
        <v>256</v>
      </c>
      <c r="E42" s="63" t="s">
        <v>991</v>
      </c>
      <c r="F42" s="64">
        <v>7</v>
      </c>
      <c r="G42" s="64" t="s">
        <v>1024</v>
      </c>
    </row>
    <row r="43" spans="1:7" x14ac:dyDescent="0.25">
      <c r="A43" s="61" t="s">
        <v>694</v>
      </c>
      <c r="B43" s="61" t="s">
        <v>695</v>
      </c>
      <c r="C43" s="62">
        <v>10501</v>
      </c>
      <c r="D43" s="63" t="s">
        <v>59</v>
      </c>
      <c r="E43" s="63" t="s">
        <v>58</v>
      </c>
      <c r="F43" s="64" t="s">
        <v>0</v>
      </c>
      <c r="G43" s="64" t="s">
        <v>1025</v>
      </c>
    </row>
    <row r="44" spans="1:7" x14ac:dyDescent="0.25">
      <c r="A44" s="61" t="s">
        <v>694</v>
      </c>
      <c r="B44" s="61" t="s">
        <v>695</v>
      </c>
      <c r="C44" s="4">
        <v>10502</v>
      </c>
      <c r="D44" s="63" t="s">
        <v>61</v>
      </c>
      <c r="E44" s="63" t="s">
        <v>60</v>
      </c>
      <c r="F44" s="64" t="s">
        <v>0</v>
      </c>
      <c r="G44" s="64" t="s">
        <v>1025</v>
      </c>
    </row>
    <row r="45" spans="1:7" x14ac:dyDescent="0.25">
      <c r="A45" s="61" t="s">
        <v>694</v>
      </c>
      <c r="B45" s="61" t="s">
        <v>695</v>
      </c>
      <c r="C45" s="4">
        <v>10503</v>
      </c>
      <c r="D45" s="63" t="s">
        <v>63</v>
      </c>
      <c r="E45" s="63" t="s">
        <v>62</v>
      </c>
      <c r="F45" s="64">
        <v>6</v>
      </c>
      <c r="G45" s="64" t="s">
        <v>1025</v>
      </c>
    </row>
    <row r="46" spans="1:7" x14ac:dyDescent="0.25">
      <c r="A46" s="61" t="s">
        <v>694</v>
      </c>
      <c r="B46" s="61" t="s">
        <v>695</v>
      </c>
      <c r="C46" s="62">
        <v>10504</v>
      </c>
      <c r="D46" s="63" t="s">
        <v>65</v>
      </c>
      <c r="E46" s="63" t="s">
        <v>64</v>
      </c>
      <c r="F46" s="64">
        <v>4</v>
      </c>
      <c r="G46" s="64" t="s">
        <v>1025</v>
      </c>
    </row>
    <row r="47" spans="1:7" x14ac:dyDescent="0.25">
      <c r="A47" s="61" t="s">
        <v>694</v>
      </c>
      <c r="B47" s="61" t="s">
        <v>695</v>
      </c>
      <c r="C47" s="62">
        <v>10505</v>
      </c>
      <c r="D47" s="63" t="s">
        <v>67</v>
      </c>
      <c r="E47" s="63" t="s">
        <v>66</v>
      </c>
      <c r="F47" s="64">
        <v>5</v>
      </c>
      <c r="G47" s="64" t="s">
        <v>1025</v>
      </c>
    </row>
    <row r="48" spans="1:7" x14ac:dyDescent="0.25">
      <c r="A48" s="61" t="s">
        <v>694</v>
      </c>
      <c r="B48" s="61" t="s">
        <v>695</v>
      </c>
      <c r="C48" s="62">
        <v>10506</v>
      </c>
      <c r="D48" s="63" t="s">
        <v>68</v>
      </c>
      <c r="E48" s="63" t="s">
        <v>992</v>
      </c>
      <c r="F48" s="64">
        <v>5</v>
      </c>
      <c r="G48" s="64" t="s">
        <v>1025</v>
      </c>
    </row>
    <row r="49" spans="1:7" x14ac:dyDescent="0.25">
      <c r="A49" s="61" t="s">
        <v>694</v>
      </c>
      <c r="B49" s="61" t="s">
        <v>695</v>
      </c>
      <c r="C49" s="62">
        <v>10507</v>
      </c>
      <c r="D49" s="63" t="s">
        <v>70</v>
      </c>
      <c r="E49" s="63" t="s">
        <v>69</v>
      </c>
      <c r="F49" s="64">
        <v>4</v>
      </c>
      <c r="G49" s="64" t="s">
        <v>1025</v>
      </c>
    </row>
    <row r="50" spans="1:7" x14ac:dyDescent="0.25">
      <c r="A50" s="61" t="s">
        <v>694</v>
      </c>
      <c r="B50" s="61" t="s">
        <v>695</v>
      </c>
      <c r="C50" s="62">
        <v>10508</v>
      </c>
      <c r="D50" s="63" t="s">
        <v>72</v>
      </c>
      <c r="E50" s="63" t="s">
        <v>71</v>
      </c>
      <c r="F50" s="64" t="s">
        <v>0</v>
      </c>
      <c r="G50" s="64" t="s">
        <v>1025</v>
      </c>
    </row>
    <row r="51" spans="1:7" x14ac:dyDescent="0.25">
      <c r="A51" s="61" t="s">
        <v>694</v>
      </c>
      <c r="B51" s="61" t="s">
        <v>695</v>
      </c>
      <c r="C51" s="62">
        <v>10509</v>
      </c>
      <c r="D51" s="63" t="s">
        <v>74</v>
      </c>
      <c r="E51" s="63" t="s">
        <v>73</v>
      </c>
      <c r="F51" s="64">
        <v>6</v>
      </c>
      <c r="G51" s="64" t="s">
        <v>1025</v>
      </c>
    </row>
    <row r="52" spans="1:7" x14ac:dyDescent="0.25">
      <c r="A52" s="61" t="s">
        <v>694</v>
      </c>
      <c r="B52" s="61" t="s">
        <v>695</v>
      </c>
      <c r="C52" s="62">
        <v>10510</v>
      </c>
      <c r="D52" s="63" t="s">
        <v>76</v>
      </c>
      <c r="E52" s="63" t="s">
        <v>75</v>
      </c>
      <c r="F52" s="64">
        <v>6</v>
      </c>
      <c r="G52" s="64" t="s">
        <v>1025</v>
      </c>
    </row>
    <row r="53" spans="1:7" x14ac:dyDescent="0.25">
      <c r="A53" s="61" t="s">
        <v>694</v>
      </c>
      <c r="B53" s="61" t="s">
        <v>695</v>
      </c>
      <c r="C53" s="62">
        <v>10511</v>
      </c>
      <c r="D53" s="63" t="s">
        <v>118</v>
      </c>
      <c r="E53" s="63" t="s">
        <v>1026</v>
      </c>
      <c r="F53" s="64">
        <v>7</v>
      </c>
      <c r="G53" s="64" t="s">
        <v>1025</v>
      </c>
    </row>
    <row r="54" spans="1:7" x14ac:dyDescent="0.25">
      <c r="A54" s="61" t="s">
        <v>694</v>
      </c>
      <c r="B54" s="61" t="s">
        <v>695</v>
      </c>
      <c r="C54" s="62">
        <v>10512</v>
      </c>
      <c r="D54" s="63" t="s">
        <v>119</v>
      </c>
      <c r="E54" s="63" t="s">
        <v>1027</v>
      </c>
      <c r="F54" s="64">
        <v>7</v>
      </c>
      <c r="G54" s="64" t="s">
        <v>1025</v>
      </c>
    </row>
    <row r="55" spans="1:7" x14ac:dyDescent="0.25">
      <c r="A55" s="61" t="s">
        <v>694</v>
      </c>
      <c r="B55" s="61" t="s">
        <v>695</v>
      </c>
      <c r="C55" s="62">
        <v>10513</v>
      </c>
      <c r="D55" s="63" t="s">
        <v>78</v>
      </c>
      <c r="E55" s="63" t="s">
        <v>77</v>
      </c>
      <c r="F55" s="64" t="s">
        <v>0</v>
      </c>
      <c r="G55" s="64" t="s">
        <v>1025</v>
      </c>
    </row>
    <row r="56" spans="1:7" x14ac:dyDescent="0.25">
      <c r="A56" s="61" t="s">
        <v>694</v>
      </c>
      <c r="B56" s="61" t="s">
        <v>695</v>
      </c>
      <c r="C56" s="62">
        <v>10514</v>
      </c>
      <c r="D56" s="63" t="s">
        <v>80</v>
      </c>
      <c r="E56" s="63" t="s">
        <v>79</v>
      </c>
      <c r="F56" s="64" t="s">
        <v>0</v>
      </c>
      <c r="G56" s="64" t="s">
        <v>1025</v>
      </c>
    </row>
    <row r="57" spans="1:7" x14ac:dyDescent="0.25">
      <c r="A57" s="61" t="s">
        <v>694</v>
      </c>
      <c r="B57" s="61" t="s">
        <v>695</v>
      </c>
      <c r="C57" s="62">
        <v>10515</v>
      </c>
      <c r="D57" s="63" t="s">
        <v>82</v>
      </c>
      <c r="E57" s="63" t="s">
        <v>81</v>
      </c>
      <c r="F57" s="64">
        <v>4</v>
      </c>
      <c r="G57" s="64" t="s">
        <v>1025</v>
      </c>
    </row>
    <row r="58" spans="1:7" x14ac:dyDescent="0.25">
      <c r="A58" s="61" t="s">
        <v>694</v>
      </c>
      <c r="B58" s="61" t="s">
        <v>695</v>
      </c>
      <c r="C58" s="4">
        <v>10516</v>
      </c>
      <c r="D58" s="63" t="s">
        <v>84</v>
      </c>
      <c r="E58" s="63" t="s">
        <v>83</v>
      </c>
      <c r="F58" s="64" t="s">
        <v>0</v>
      </c>
      <c r="G58" s="64" t="s">
        <v>1025</v>
      </c>
    </row>
    <row r="59" spans="1:7" x14ac:dyDescent="0.25">
      <c r="A59" s="61" t="s">
        <v>694</v>
      </c>
      <c r="B59" s="61" t="s">
        <v>695</v>
      </c>
      <c r="C59" s="62">
        <v>10517</v>
      </c>
      <c r="D59" s="63" t="s">
        <v>86</v>
      </c>
      <c r="E59" s="63" t="s">
        <v>85</v>
      </c>
      <c r="F59" s="64" t="s">
        <v>0</v>
      </c>
      <c r="G59" s="64" t="s">
        <v>1025</v>
      </c>
    </row>
    <row r="60" spans="1:7" x14ac:dyDescent="0.25">
      <c r="A60" s="61" t="s">
        <v>694</v>
      </c>
      <c r="B60" s="61" t="s">
        <v>695</v>
      </c>
      <c r="C60" s="62">
        <v>10518</v>
      </c>
      <c r="D60" s="63" t="s">
        <v>88</v>
      </c>
      <c r="E60" s="63" t="s">
        <v>87</v>
      </c>
      <c r="F60" s="64">
        <v>4</v>
      </c>
      <c r="G60" s="64" t="s">
        <v>1025</v>
      </c>
    </row>
    <row r="61" spans="1:7" x14ac:dyDescent="0.25">
      <c r="A61" s="61" t="s">
        <v>694</v>
      </c>
      <c r="B61" s="61" t="s">
        <v>695</v>
      </c>
      <c r="C61" s="65">
        <v>10519</v>
      </c>
      <c r="D61" s="63" t="s">
        <v>90</v>
      </c>
      <c r="E61" s="63" t="s">
        <v>89</v>
      </c>
      <c r="F61" s="64" t="s">
        <v>0</v>
      </c>
      <c r="G61" s="64" t="s">
        <v>1025</v>
      </c>
    </row>
    <row r="62" spans="1:7" x14ac:dyDescent="0.25">
      <c r="A62" s="61" t="s">
        <v>694</v>
      </c>
      <c r="B62" s="61" t="s">
        <v>695</v>
      </c>
      <c r="C62" s="62">
        <v>10520</v>
      </c>
      <c r="D62" s="63" t="s">
        <v>92</v>
      </c>
      <c r="E62" s="63" t="s">
        <v>91</v>
      </c>
      <c r="F62" s="64">
        <v>4</v>
      </c>
      <c r="G62" s="64" t="s">
        <v>1025</v>
      </c>
    </row>
    <row r="63" spans="1:7" x14ac:dyDescent="0.25">
      <c r="A63" s="61" t="s">
        <v>694</v>
      </c>
      <c r="B63" s="61" t="s">
        <v>695</v>
      </c>
      <c r="C63" s="62">
        <v>10521</v>
      </c>
      <c r="D63" s="63" t="s">
        <v>94</v>
      </c>
      <c r="E63" s="63" t="s">
        <v>93</v>
      </c>
      <c r="F63" s="64">
        <v>4</v>
      </c>
      <c r="G63" s="64" t="s">
        <v>1025</v>
      </c>
    </row>
    <row r="64" spans="1:7" x14ac:dyDescent="0.25">
      <c r="A64" s="61" t="s">
        <v>694</v>
      </c>
      <c r="B64" s="61" t="s">
        <v>695</v>
      </c>
      <c r="C64" s="62">
        <v>10522</v>
      </c>
      <c r="D64" s="63" t="s">
        <v>96</v>
      </c>
      <c r="E64" s="63" t="s">
        <v>95</v>
      </c>
      <c r="F64" s="64">
        <v>5</v>
      </c>
      <c r="G64" s="64" t="s">
        <v>1025</v>
      </c>
    </row>
    <row r="65" spans="1:7" x14ac:dyDescent="0.25">
      <c r="A65" s="61" t="s">
        <v>694</v>
      </c>
      <c r="B65" s="61" t="s">
        <v>695</v>
      </c>
      <c r="C65" s="62">
        <v>10523</v>
      </c>
      <c r="D65" s="63" t="s">
        <v>98</v>
      </c>
      <c r="E65" s="63" t="s">
        <v>97</v>
      </c>
      <c r="F65" s="64">
        <v>6</v>
      </c>
      <c r="G65" s="64" t="s">
        <v>1025</v>
      </c>
    </row>
    <row r="66" spans="1:7" x14ac:dyDescent="0.25">
      <c r="A66" s="61" t="s">
        <v>694</v>
      </c>
      <c r="B66" s="61" t="s">
        <v>695</v>
      </c>
      <c r="C66" s="62">
        <v>10524</v>
      </c>
      <c r="D66" s="63" t="s">
        <v>100</v>
      </c>
      <c r="E66" s="63" t="s">
        <v>99</v>
      </c>
      <c r="F66" s="64">
        <v>4</v>
      </c>
      <c r="G66" s="64" t="s">
        <v>1025</v>
      </c>
    </row>
    <row r="67" spans="1:7" x14ac:dyDescent="0.25">
      <c r="A67" s="61" t="s">
        <v>694</v>
      </c>
      <c r="B67" s="61" t="s">
        <v>695</v>
      </c>
      <c r="C67" s="62">
        <v>10525</v>
      </c>
      <c r="D67" s="63" t="s">
        <v>102</v>
      </c>
      <c r="E67" s="63" t="s">
        <v>101</v>
      </c>
      <c r="F67" s="64">
        <v>4</v>
      </c>
      <c r="G67" s="64" t="s">
        <v>1025</v>
      </c>
    </row>
    <row r="68" spans="1:7" x14ac:dyDescent="0.25">
      <c r="A68" s="61" t="s">
        <v>694</v>
      </c>
      <c r="B68" s="61" t="s">
        <v>695</v>
      </c>
      <c r="C68" s="62">
        <v>10526</v>
      </c>
      <c r="D68" s="63" t="s">
        <v>104</v>
      </c>
      <c r="E68" s="63" t="s">
        <v>103</v>
      </c>
      <c r="F68" s="64" t="s">
        <v>0</v>
      </c>
      <c r="G68" s="64" t="s">
        <v>1025</v>
      </c>
    </row>
    <row r="69" spans="1:7" x14ac:dyDescent="0.25">
      <c r="A69" s="61" t="s">
        <v>694</v>
      </c>
      <c r="B69" s="61" t="s">
        <v>695</v>
      </c>
      <c r="C69" s="62">
        <v>10527</v>
      </c>
      <c r="D69" s="63" t="s">
        <v>106</v>
      </c>
      <c r="E69" s="63" t="s">
        <v>105</v>
      </c>
      <c r="F69" s="64">
        <v>4</v>
      </c>
      <c r="G69" s="64" t="s">
        <v>1025</v>
      </c>
    </row>
    <row r="70" spans="1:7" x14ac:dyDescent="0.25">
      <c r="A70" s="61" t="s">
        <v>694</v>
      </c>
      <c r="B70" s="61" t="s">
        <v>695</v>
      </c>
      <c r="C70" s="62">
        <v>10528</v>
      </c>
      <c r="D70" s="63" t="s">
        <v>108</v>
      </c>
      <c r="E70" s="63" t="s">
        <v>107</v>
      </c>
      <c r="F70" s="64">
        <v>6</v>
      </c>
      <c r="G70" s="64" t="s">
        <v>1025</v>
      </c>
    </row>
    <row r="71" spans="1:7" x14ac:dyDescent="0.25">
      <c r="A71" s="61" t="s">
        <v>694</v>
      </c>
      <c r="B71" s="61" t="s">
        <v>695</v>
      </c>
      <c r="C71" s="62">
        <v>10529</v>
      </c>
      <c r="D71" s="63" t="s">
        <v>110</v>
      </c>
      <c r="E71" s="63" t="s">
        <v>109</v>
      </c>
      <c r="F71" s="64">
        <v>7</v>
      </c>
      <c r="G71" s="64" t="s">
        <v>1025</v>
      </c>
    </row>
    <row r="72" spans="1:7" x14ac:dyDescent="0.25">
      <c r="A72" s="61" t="s">
        <v>694</v>
      </c>
      <c r="B72" s="61" t="s">
        <v>695</v>
      </c>
      <c r="C72" s="62">
        <v>10530</v>
      </c>
      <c r="D72" s="63" t="s">
        <v>112</v>
      </c>
      <c r="E72" s="63" t="s">
        <v>111</v>
      </c>
      <c r="F72" s="64">
        <v>7</v>
      </c>
      <c r="G72" s="64" t="s">
        <v>1025</v>
      </c>
    </row>
    <row r="73" spans="1:7" x14ac:dyDescent="0.25">
      <c r="A73" s="61" t="s">
        <v>694</v>
      </c>
      <c r="B73" s="61" t="s">
        <v>695</v>
      </c>
      <c r="C73" s="4">
        <v>10531</v>
      </c>
      <c r="D73" s="63" t="s">
        <v>114</v>
      </c>
      <c r="E73" s="63" t="s">
        <v>113</v>
      </c>
      <c r="F73" s="64">
        <v>7</v>
      </c>
      <c r="G73" s="64" t="s">
        <v>1025</v>
      </c>
    </row>
    <row r="74" spans="1:7" x14ac:dyDescent="0.25">
      <c r="A74" s="61" t="s">
        <v>694</v>
      </c>
      <c r="B74" s="61" t="s">
        <v>695</v>
      </c>
      <c r="C74" s="4">
        <v>10532</v>
      </c>
      <c r="D74" s="63" t="s">
        <v>116</v>
      </c>
      <c r="E74" s="63" t="s">
        <v>115</v>
      </c>
      <c r="F74" s="64">
        <v>4</v>
      </c>
      <c r="G74" s="64" t="s">
        <v>1025</v>
      </c>
    </row>
    <row r="75" spans="1:7" x14ac:dyDescent="0.25">
      <c r="A75" s="61" t="s">
        <v>694</v>
      </c>
      <c r="B75" s="61" t="s">
        <v>695</v>
      </c>
      <c r="C75" s="4">
        <v>10533</v>
      </c>
      <c r="D75" s="63" t="s">
        <v>117</v>
      </c>
      <c r="E75" s="63" t="s">
        <v>993</v>
      </c>
      <c r="F75" s="64">
        <v>7</v>
      </c>
      <c r="G75" s="64" t="s">
        <v>1025</v>
      </c>
    </row>
    <row r="76" spans="1:7" x14ac:dyDescent="0.25">
      <c r="A76" s="61" t="s">
        <v>694</v>
      </c>
      <c r="B76" s="61" t="s">
        <v>695</v>
      </c>
      <c r="C76" s="4">
        <v>10601</v>
      </c>
      <c r="D76" s="63" t="s">
        <v>129</v>
      </c>
      <c r="E76" s="63" t="s">
        <v>128</v>
      </c>
      <c r="F76" s="64" t="s">
        <v>0</v>
      </c>
      <c r="G76" s="64" t="s">
        <v>1028</v>
      </c>
    </row>
    <row r="77" spans="1:7" x14ac:dyDescent="0.25">
      <c r="A77" s="61" t="s">
        <v>694</v>
      </c>
      <c r="B77" s="61" t="s">
        <v>695</v>
      </c>
      <c r="C77" s="62">
        <v>10602</v>
      </c>
      <c r="D77" s="63" t="s">
        <v>131</v>
      </c>
      <c r="E77" s="63" t="s">
        <v>130</v>
      </c>
      <c r="F77" s="64" t="s">
        <v>0</v>
      </c>
      <c r="G77" s="64" t="s">
        <v>1028</v>
      </c>
    </row>
    <row r="78" spans="1:7" x14ac:dyDescent="0.25">
      <c r="A78" s="61" t="s">
        <v>694</v>
      </c>
      <c r="B78" s="61" t="s">
        <v>695</v>
      </c>
      <c r="C78" s="62">
        <v>10603</v>
      </c>
      <c r="D78" s="63" t="s">
        <v>133</v>
      </c>
      <c r="E78" s="63" t="s">
        <v>132</v>
      </c>
      <c r="F78" s="64">
        <v>4</v>
      </c>
      <c r="G78" s="64" t="s">
        <v>1028</v>
      </c>
    </row>
    <row r="79" spans="1:7" x14ac:dyDescent="0.25">
      <c r="A79" s="61" t="s">
        <v>694</v>
      </c>
      <c r="B79" s="61" t="s">
        <v>695</v>
      </c>
      <c r="C79" s="62">
        <v>10604</v>
      </c>
      <c r="D79" s="63" t="s">
        <v>134</v>
      </c>
      <c r="E79" s="63" t="s">
        <v>994</v>
      </c>
      <c r="F79" s="64">
        <v>4</v>
      </c>
      <c r="G79" s="64" t="s">
        <v>1028</v>
      </c>
    </row>
    <row r="80" spans="1:7" x14ac:dyDescent="0.25">
      <c r="A80" s="61" t="s">
        <v>694</v>
      </c>
      <c r="B80" s="61" t="s">
        <v>695</v>
      </c>
      <c r="C80" s="62">
        <v>10605</v>
      </c>
      <c r="D80" s="63" t="s">
        <v>136</v>
      </c>
      <c r="E80" s="63" t="s">
        <v>135</v>
      </c>
      <c r="F80" s="64">
        <v>5</v>
      </c>
      <c r="G80" s="64" t="s">
        <v>1028</v>
      </c>
    </row>
    <row r="81" spans="1:7" x14ac:dyDescent="0.25">
      <c r="A81" s="61" t="s">
        <v>694</v>
      </c>
      <c r="B81" s="61" t="s">
        <v>695</v>
      </c>
      <c r="C81" s="62">
        <v>10606</v>
      </c>
      <c r="D81" s="63" t="s">
        <v>995</v>
      </c>
      <c r="E81" s="63" t="s">
        <v>137</v>
      </c>
      <c r="F81" s="64">
        <v>5</v>
      </c>
      <c r="G81" s="64" t="s">
        <v>1028</v>
      </c>
    </row>
    <row r="82" spans="1:7" x14ac:dyDescent="0.25">
      <c r="A82" s="61" t="s">
        <v>694</v>
      </c>
      <c r="B82" s="61" t="s">
        <v>695</v>
      </c>
      <c r="C82" s="62">
        <v>10607</v>
      </c>
      <c r="D82" s="63" t="s">
        <v>996</v>
      </c>
      <c r="E82" s="63" t="s">
        <v>138</v>
      </c>
      <c r="F82" s="64">
        <v>6</v>
      </c>
      <c r="G82" s="64" t="s">
        <v>1028</v>
      </c>
    </row>
    <row r="83" spans="1:7" x14ac:dyDescent="0.25">
      <c r="A83" s="61" t="s">
        <v>694</v>
      </c>
      <c r="B83" s="61" t="s">
        <v>695</v>
      </c>
      <c r="C83" s="62">
        <v>10608</v>
      </c>
      <c r="D83" s="63" t="s">
        <v>1029</v>
      </c>
      <c r="E83" s="63" t="s">
        <v>997</v>
      </c>
      <c r="F83" s="64">
        <v>6</v>
      </c>
      <c r="G83" s="64" t="s">
        <v>1028</v>
      </c>
    </row>
    <row r="84" spans="1:7" x14ac:dyDescent="0.25">
      <c r="A84" s="61" t="s">
        <v>694</v>
      </c>
      <c r="B84" s="61" t="s">
        <v>695</v>
      </c>
      <c r="C84" s="65">
        <v>10609</v>
      </c>
      <c r="D84" s="63" t="s">
        <v>140</v>
      </c>
      <c r="E84" s="63" t="s">
        <v>139</v>
      </c>
      <c r="F84" s="64">
        <v>6</v>
      </c>
      <c r="G84" s="64" t="s">
        <v>1028</v>
      </c>
    </row>
    <row r="85" spans="1:7" x14ac:dyDescent="0.25">
      <c r="A85" s="61" t="s">
        <v>694</v>
      </c>
      <c r="B85" s="61" t="s">
        <v>695</v>
      </c>
      <c r="C85" s="65">
        <v>10610</v>
      </c>
      <c r="D85" s="63" t="s">
        <v>1030</v>
      </c>
      <c r="E85" s="63" t="s">
        <v>141</v>
      </c>
      <c r="F85" s="64">
        <v>5</v>
      </c>
      <c r="G85" s="64" t="s">
        <v>1028</v>
      </c>
    </row>
    <row r="86" spans="1:7" x14ac:dyDescent="0.25">
      <c r="A86" s="61" t="s">
        <v>694</v>
      </c>
      <c r="B86" s="61" t="s">
        <v>695</v>
      </c>
      <c r="C86" s="65">
        <v>10611</v>
      </c>
      <c r="D86" s="63" t="s">
        <v>1031</v>
      </c>
      <c r="E86" s="63" t="s">
        <v>998</v>
      </c>
      <c r="F86" s="64">
        <v>6</v>
      </c>
      <c r="G86" s="64" t="s">
        <v>1028</v>
      </c>
    </row>
    <row r="87" spans="1:7" x14ac:dyDescent="0.25">
      <c r="A87" s="61" t="s">
        <v>694</v>
      </c>
      <c r="B87" s="61" t="s">
        <v>695</v>
      </c>
      <c r="C87" s="65">
        <v>10612</v>
      </c>
      <c r="D87" s="63" t="s">
        <v>173</v>
      </c>
      <c r="E87" s="63" t="s">
        <v>172</v>
      </c>
      <c r="F87" s="64">
        <v>6</v>
      </c>
      <c r="G87" s="64" t="s">
        <v>1028</v>
      </c>
    </row>
    <row r="88" spans="1:7" x14ac:dyDescent="0.25">
      <c r="A88" s="61" t="s">
        <v>694</v>
      </c>
      <c r="B88" s="61" t="s">
        <v>695</v>
      </c>
      <c r="C88" s="4">
        <v>10613</v>
      </c>
      <c r="D88" s="63" t="s">
        <v>1033</v>
      </c>
      <c r="E88" s="63" t="s">
        <v>1032</v>
      </c>
      <c r="F88" s="64">
        <v>7</v>
      </c>
      <c r="G88" s="64" t="s">
        <v>1028</v>
      </c>
    </row>
    <row r="89" spans="1:7" x14ac:dyDescent="0.25">
      <c r="A89" s="61" t="s">
        <v>694</v>
      </c>
      <c r="B89" s="61" t="s">
        <v>695</v>
      </c>
      <c r="C89" s="4">
        <v>10614</v>
      </c>
      <c r="D89" s="63" t="s">
        <v>143</v>
      </c>
      <c r="E89" s="63" t="s">
        <v>142</v>
      </c>
      <c r="F89" s="64">
        <v>6</v>
      </c>
      <c r="G89" s="64" t="s">
        <v>1028</v>
      </c>
    </row>
    <row r="90" spans="1:7" x14ac:dyDescent="0.25">
      <c r="A90" s="61" t="s">
        <v>694</v>
      </c>
      <c r="B90" s="61" t="s">
        <v>695</v>
      </c>
      <c r="C90" s="62">
        <v>10615</v>
      </c>
      <c r="D90" s="63" t="s">
        <v>177</v>
      </c>
      <c r="E90" s="63" t="s">
        <v>176</v>
      </c>
      <c r="F90" s="64">
        <v>7</v>
      </c>
      <c r="G90" s="64" t="s">
        <v>1028</v>
      </c>
    </row>
    <row r="91" spans="1:7" x14ac:dyDescent="0.25">
      <c r="A91" s="61" t="s">
        <v>694</v>
      </c>
      <c r="B91" s="61" t="s">
        <v>695</v>
      </c>
      <c r="C91" s="62">
        <v>10616</v>
      </c>
      <c r="D91" s="63" t="s">
        <v>1034</v>
      </c>
      <c r="E91" s="63" t="s">
        <v>144</v>
      </c>
      <c r="F91" s="64">
        <v>7</v>
      </c>
      <c r="G91" s="64" t="s">
        <v>1028</v>
      </c>
    </row>
    <row r="92" spans="1:7" x14ac:dyDescent="0.25">
      <c r="A92" s="61" t="s">
        <v>694</v>
      </c>
      <c r="B92" s="61" t="s">
        <v>695</v>
      </c>
      <c r="C92" s="62">
        <v>10617</v>
      </c>
      <c r="D92" s="63" t="s">
        <v>1036</v>
      </c>
      <c r="E92" s="63" t="s">
        <v>1035</v>
      </c>
      <c r="F92" s="64">
        <v>7</v>
      </c>
      <c r="G92" s="64" t="s">
        <v>1028</v>
      </c>
    </row>
    <row r="93" spans="1:7" x14ac:dyDescent="0.25">
      <c r="A93" s="61" t="s">
        <v>694</v>
      </c>
      <c r="B93" s="61" t="s">
        <v>695</v>
      </c>
      <c r="C93" s="62">
        <v>10618</v>
      </c>
      <c r="D93" s="63" t="s">
        <v>146</v>
      </c>
      <c r="E93" s="63" t="s">
        <v>145</v>
      </c>
      <c r="F93" s="64" t="s">
        <v>0</v>
      </c>
      <c r="G93" s="64" t="s">
        <v>1028</v>
      </c>
    </row>
    <row r="94" spans="1:7" x14ac:dyDescent="0.25">
      <c r="A94" s="61" t="s">
        <v>694</v>
      </c>
      <c r="B94" s="61" t="s">
        <v>695</v>
      </c>
      <c r="C94" s="4">
        <v>10619</v>
      </c>
      <c r="D94" s="63" t="s">
        <v>148</v>
      </c>
      <c r="E94" s="63" t="s">
        <v>147</v>
      </c>
      <c r="F94" s="64" t="s">
        <v>0</v>
      </c>
      <c r="G94" s="64" t="s">
        <v>1028</v>
      </c>
    </row>
    <row r="95" spans="1:7" x14ac:dyDescent="0.25">
      <c r="A95" s="61" t="s">
        <v>694</v>
      </c>
      <c r="B95" s="61" t="s">
        <v>695</v>
      </c>
      <c r="C95" s="62">
        <v>10620</v>
      </c>
      <c r="D95" s="63" t="s">
        <v>175</v>
      </c>
      <c r="E95" s="63" t="s">
        <v>174</v>
      </c>
      <c r="F95" s="64" t="s">
        <v>0</v>
      </c>
      <c r="G95" s="64" t="s">
        <v>1028</v>
      </c>
    </row>
    <row r="96" spans="1:7" x14ac:dyDescent="0.25">
      <c r="A96" s="61" t="s">
        <v>694</v>
      </c>
      <c r="B96" s="61" t="s">
        <v>695</v>
      </c>
      <c r="C96" s="62">
        <v>10621</v>
      </c>
      <c r="D96" s="63" t="s">
        <v>150</v>
      </c>
      <c r="E96" s="63" t="s">
        <v>149</v>
      </c>
      <c r="F96" s="64">
        <v>4</v>
      </c>
      <c r="G96" s="64" t="s">
        <v>1028</v>
      </c>
    </row>
    <row r="97" spans="1:7" x14ac:dyDescent="0.25">
      <c r="A97" s="61" t="s">
        <v>694</v>
      </c>
      <c r="B97" s="61" t="s">
        <v>695</v>
      </c>
      <c r="C97" s="62">
        <v>10622</v>
      </c>
      <c r="D97" s="63" t="s">
        <v>1037</v>
      </c>
      <c r="E97" s="63" t="s">
        <v>151</v>
      </c>
      <c r="F97" s="64">
        <v>4</v>
      </c>
      <c r="G97" s="64" t="s">
        <v>1028</v>
      </c>
    </row>
    <row r="98" spans="1:7" x14ac:dyDescent="0.25">
      <c r="A98" s="61" t="s">
        <v>694</v>
      </c>
      <c r="B98" s="61" t="s">
        <v>695</v>
      </c>
      <c r="C98" s="62">
        <v>10623</v>
      </c>
      <c r="D98" s="63" t="s">
        <v>153</v>
      </c>
      <c r="E98" s="63" t="s">
        <v>152</v>
      </c>
      <c r="F98" s="64">
        <v>4</v>
      </c>
      <c r="G98" s="64" t="s">
        <v>1028</v>
      </c>
    </row>
    <row r="99" spans="1:7" x14ac:dyDescent="0.25">
      <c r="A99" s="61" t="s">
        <v>694</v>
      </c>
      <c r="B99" s="61" t="s">
        <v>695</v>
      </c>
      <c r="C99" s="62">
        <v>10624</v>
      </c>
      <c r="D99" s="63" t="s">
        <v>155</v>
      </c>
      <c r="E99" s="63" t="s">
        <v>154</v>
      </c>
      <c r="F99" s="64">
        <v>4</v>
      </c>
      <c r="G99" s="64" t="s">
        <v>1028</v>
      </c>
    </row>
    <row r="100" spans="1:7" x14ac:dyDescent="0.25">
      <c r="A100" s="61" t="s">
        <v>694</v>
      </c>
      <c r="B100" s="61" t="s">
        <v>695</v>
      </c>
      <c r="C100" s="4">
        <v>10625</v>
      </c>
      <c r="D100" s="63" t="s">
        <v>157</v>
      </c>
      <c r="E100" s="63" t="s">
        <v>156</v>
      </c>
      <c r="F100" s="64">
        <v>5</v>
      </c>
      <c r="G100" s="64" t="s">
        <v>1028</v>
      </c>
    </row>
    <row r="101" spans="1:7" x14ac:dyDescent="0.25">
      <c r="A101" s="61" t="s">
        <v>694</v>
      </c>
      <c r="B101" s="61" t="s">
        <v>695</v>
      </c>
      <c r="C101" s="62">
        <v>10626</v>
      </c>
      <c r="D101" s="63" t="s">
        <v>159</v>
      </c>
      <c r="E101" s="63" t="s">
        <v>158</v>
      </c>
      <c r="F101" s="64">
        <v>6</v>
      </c>
      <c r="G101" s="64" t="s">
        <v>1028</v>
      </c>
    </row>
    <row r="102" spans="1:7" x14ac:dyDescent="0.25">
      <c r="A102" s="61" t="s">
        <v>694</v>
      </c>
      <c r="B102" s="61" t="s">
        <v>695</v>
      </c>
      <c r="C102" s="62">
        <v>10627</v>
      </c>
      <c r="D102" s="63" t="s">
        <v>161</v>
      </c>
      <c r="E102" s="63" t="s">
        <v>160</v>
      </c>
      <c r="F102" s="64">
        <v>6</v>
      </c>
      <c r="G102" s="64" t="s">
        <v>1028</v>
      </c>
    </row>
    <row r="103" spans="1:7" x14ac:dyDescent="0.25">
      <c r="A103" s="61" t="s">
        <v>694</v>
      </c>
      <c r="B103" s="61" t="s">
        <v>695</v>
      </c>
      <c r="C103" s="62">
        <v>10628</v>
      </c>
      <c r="D103" s="63" t="s">
        <v>163</v>
      </c>
      <c r="E103" s="63" t="s">
        <v>162</v>
      </c>
      <c r="F103" s="64">
        <v>7</v>
      </c>
      <c r="G103" s="64" t="s">
        <v>1028</v>
      </c>
    </row>
    <row r="104" spans="1:7" x14ac:dyDescent="0.25">
      <c r="A104" s="61" t="s">
        <v>694</v>
      </c>
      <c r="B104" s="61" t="s">
        <v>695</v>
      </c>
      <c r="C104" s="62">
        <v>10629</v>
      </c>
      <c r="D104" s="63" t="s">
        <v>165</v>
      </c>
      <c r="E104" s="63" t="s">
        <v>164</v>
      </c>
      <c r="F104" s="64">
        <v>7</v>
      </c>
      <c r="G104" s="64" t="s">
        <v>1028</v>
      </c>
    </row>
    <row r="105" spans="1:7" x14ac:dyDescent="0.25">
      <c r="A105" s="61" t="s">
        <v>694</v>
      </c>
      <c r="B105" s="61" t="s">
        <v>695</v>
      </c>
      <c r="C105" s="62">
        <v>10630</v>
      </c>
      <c r="D105" s="63" t="s">
        <v>167</v>
      </c>
      <c r="E105" s="63" t="s">
        <v>166</v>
      </c>
      <c r="F105" s="64">
        <v>4</v>
      </c>
      <c r="G105" s="64" t="s">
        <v>1028</v>
      </c>
    </row>
    <row r="106" spans="1:7" x14ac:dyDescent="0.25">
      <c r="A106" s="61" t="s">
        <v>694</v>
      </c>
      <c r="B106" s="61" t="s">
        <v>695</v>
      </c>
      <c r="C106" s="62">
        <v>10631</v>
      </c>
      <c r="D106" s="63" t="s">
        <v>1000</v>
      </c>
      <c r="E106" s="63" t="s">
        <v>999</v>
      </c>
      <c r="F106" s="64">
        <v>6</v>
      </c>
      <c r="G106" s="64" t="s">
        <v>1028</v>
      </c>
    </row>
    <row r="107" spans="1:7" x14ac:dyDescent="0.25">
      <c r="A107" s="61" t="s">
        <v>694</v>
      </c>
      <c r="B107" s="61" t="s">
        <v>695</v>
      </c>
      <c r="C107" s="62">
        <v>10632</v>
      </c>
      <c r="D107" s="63" t="s">
        <v>169</v>
      </c>
      <c r="E107" s="63" t="s">
        <v>168</v>
      </c>
      <c r="F107" s="64">
        <v>7</v>
      </c>
      <c r="G107" s="64" t="s">
        <v>1028</v>
      </c>
    </row>
    <row r="108" spans="1:7" x14ac:dyDescent="0.25">
      <c r="A108" s="61" t="s">
        <v>694</v>
      </c>
      <c r="B108" s="61" t="s">
        <v>695</v>
      </c>
      <c r="C108" s="62">
        <v>10633</v>
      </c>
      <c r="D108" s="63" t="s">
        <v>171</v>
      </c>
      <c r="E108" s="63" t="s">
        <v>170</v>
      </c>
      <c r="F108" s="64" t="s">
        <v>0</v>
      </c>
      <c r="G108" s="64" t="s">
        <v>1028</v>
      </c>
    </row>
    <row r="109" spans="1:7" x14ac:dyDescent="0.25">
      <c r="A109" s="61" t="s">
        <v>694</v>
      </c>
      <c r="B109" s="61" t="s">
        <v>695</v>
      </c>
      <c r="C109" s="62">
        <v>10701</v>
      </c>
      <c r="D109" s="63" t="s">
        <v>178</v>
      </c>
      <c r="E109" s="63" t="s">
        <v>181</v>
      </c>
      <c r="F109" s="64">
        <v>6</v>
      </c>
      <c r="G109" s="64" t="s">
        <v>1038</v>
      </c>
    </row>
    <row r="110" spans="1:7" x14ac:dyDescent="0.25">
      <c r="A110" s="61" t="s">
        <v>694</v>
      </c>
      <c r="B110" s="61" t="s">
        <v>695</v>
      </c>
      <c r="C110" s="62">
        <v>10702</v>
      </c>
      <c r="D110" s="63" t="s">
        <v>179</v>
      </c>
      <c r="E110" s="63" t="s">
        <v>182</v>
      </c>
      <c r="F110" s="64">
        <v>7</v>
      </c>
      <c r="G110" s="64" t="s">
        <v>1038</v>
      </c>
    </row>
    <row r="111" spans="1:7" x14ac:dyDescent="0.25">
      <c r="A111" s="61" t="s">
        <v>694</v>
      </c>
      <c r="B111" s="61" t="s">
        <v>695</v>
      </c>
      <c r="C111" s="62">
        <v>10703</v>
      </c>
      <c r="D111" s="63" t="s">
        <v>180</v>
      </c>
      <c r="E111" s="63" t="s">
        <v>1039</v>
      </c>
      <c r="F111" s="64">
        <v>7</v>
      </c>
      <c r="G111" s="64" t="s">
        <v>1038</v>
      </c>
    </row>
    <row r="112" spans="1:7" x14ac:dyDescent="0.25">
      <c r="A112" s="61" t="s">
        <v>694</v>
      </c>
      <c r="B112" s="61" t="s">
        <v>695</v>
      </c>
      <c r="C112" s="62">
        <v>10801</v>
      </c>
      <c r="D112" s="63" t="s">
        <v>183</v>
      </c>
      <c r="E112" s="63" t="s">
        <v>186</v>
      </c>
      <c r="F112" s="64" t="s">
        <v>0</v>
      </c>
      <c r="G112" s="64" t="s">
        <v>1040</v>
      </c>
    </row>
    <row r="113" spans="1:7" x14ac:dyDescent="0.25">
      <c r="A113" s="61" t="s">
        <v>694</v>
      </c>
      <c r="B113" s="61" t="s">
        <v>695</v>
      </c>
      <c r="C113" s="62">
        <v>10802</v>
      </c>
      <c r="D113" s="63" t="s">
        <v>184</v>
      </c>
      <c r="E113" s="63" t="s">
        <v>187</v>
      </c>
      <c r="F113" s="64">
        <v>7</v>
      </c>
      <c r="G113" s="64" t="s">
        <v>1040</v>
      </c>
    </row>
    <row r="114" spans="1:7" x14ac:dyDescent="0.25">
      <c r="A114" s="61" t="s">
        <v>694</v>
      </c>
      <c r="B114" s="61" t="s">
        <v>695</v>
      </c>
      <c r="C114" s="62">
        <v>10803</v>
      </c>
      <c r="D114" s="63" t="s">
        <v>185</v>
      </c>
      <c r="E114" s="63" t="s">
        <v>1001</v>
      </c>
      <c r="F114" s="64">
        <v>7</v>
      </c>
      <c r="G114" s="64" t="s">
        <v>1040</v>
      </c>
    </row>
    <row r="115" spans="1:7" x14ac:dyDescent="0.25">
      <c r="A115" s="61" t="s">
        <v>694</v>
      </c>
      <c r="B115" s="61" t="s">
        <v>695</v>
      </c>
      <c r="C115" s="62">
        <v>10901</v>
      </c>
      <c r="D115" s="63" t="s">
        <v>211</v>
      </c>
      <c r="E115" s="63" t="s">
        <v>210</v>
      </c>
      <c r="F115" s="64" t="s">
        <v>0</v>
      </c>
      <c r="G115" s="64" t="s">
        <v>1041</v>
      </c>
    </row>
    <row r="116" spans="1:7" x14ac:dyDescent="0.25">
      <c r="A116" s="61" t="s">
        <v>694</v>
      </c>
      <c r="B116" s="61" t="s">
        <v>695</v>
      </c>
      <c r="C116" s="62">
        <v>10902</v>
      </c>
      <c r="D116" s="63" t="s">
        <v>221</v>
      </c>
      <c r="E116" s="63" t="s">
        <v>220</v>
      </c>
      <c r="F116" s="64">
        <v>5</v>
      </c>
      <c r="G116" s="64" t="s">
        <v>1041</v>
      </c>
    </row>
    <row r="117" spans="1:7" x14ac:dyDescent="0.25">
      <c r="A117" s="61" t="s">
        <v>694</v>
      </c>
      <c r="B117" s="61" t="s">
        <v>695</v>
      </c>
      <c r="C117" s="62">
        <v>10903</v>
      </c>
      <c r="D117" s="63" t="s">
        <v>217</v>
      </c>
      <c r="E117" s="63" t="s">
        <v>216</v>
      </c>
      <c r="F117" s="64">
        <v>5</v>
      </c>
      <c r="G117" s="64" t="s">
        <v>1041</v>
      </c>
    </row>
    <row r="118" spans="1:7" x14ac:dyDescent="0.25">
      <c r="A118" s="61" t="s">
        <v>694</v>
      </c>
      <c r="B118" s="61" t="s">
        <v>695</v>
      </c>
      <c r="C118" s="62">
        <v>10904</v>
      </c>
      <c r="D118" s="63" t="s">
        <v>213</v>
      </c>
      <c r="E118" s="63" t="s">
        <v>212</v>
      </c>
      <c r="F118" s="64">
        <v>4</v>
      </c>
      <c r="G118" s="64" t="s">
        <v>1041</v>
      </c>
    </row>
    <row r="119" spans="1:7" x14ac:dyDescent="0.25">
      <c r="A119" s="61" t="s">
        <v>694</v>
      </c>
      <c r="B119" s="61" t="s">
        <v>695</v>
      </c>
      <c r="C119" s="62">
        <v>10905</v>
      </c>
      <c r="D119" s="63" t="s">
        <v>8</v>
      </c>
      <c r="E119" s="63" t="s">
        <v>7</v>
      </c>
      <c r="F119" s="64">
        <v>4</v>
      </c>
      <c r="G119" s="64" t="s">
        <v>1041</v>
      </c>
    </row>
    <row r="120" spans="1:7" x14ac:dyDescent="0.25">
      <c r="A120" s="61" t="s">
        <v>694</v>
      </c>
      <c r="B120" s="61" t="s">
        <v>695</v>
      </c>
      <c r="C120" s="62">
        <v>10906</v>
      </c>
      <c r="D120" s="63" t="s">
        <v>10</v>
      </c>
      <c r="E120" s="63" t="s">
        <v>9</v>
      </c>
      <c r="F120" s="64">
        <v>6</v>
      </c>
      <c r="G120" s="64" t="s">
        <v>1041</v>
      </c>
    </row>
    <row r="121" spans="1:7" x14ac:dyDescent="0.25">
      <c r="A121" s="61" t="s">
        <v>694</v>
      </c>
      <c r="B121" s="61" t="s">
        <v>695</v>
      </c>
      <c r="C121" s="4">
        <v>10907</v>
      </c>
      <c r="D121" s="63" t="s">
        <v>215</v>
      </c>
      <c r="E121" s="63" t="s">
        <v>214</v>
      </c>
      <c r="F121" s="64">
        <v>6</v>
      </c>
      <c r="G121" s="64" t="s">
        <v>1041</v>
      </c>
    </row>
    <row r="122" spans="1:7" x14ac:dyDescent="0.25">
      <c r="A122" s="61" t="s">
        <v>694</v>
      </c>
      <c r="B122" s="61" t="s">
        <v>695</v>
      </c>
      <c r="C122" s="4">
        <v>10908</v>
      </c>
      <c r="D122" s="63" t="s">
        <v>219</v>
      </c>
      <c r="E122" s="63" t="s">
        <v>218</v>
      </c>
      <c r="F122" s="64">
        <v>5</v>
      </c>
      <c r="G122" s="64" t="s">
        <v>1041</v>
      </c>
    </row>
    <row r="123" spans="1:7" x14ac:dyDescent="0.25">
      <c r="A123" s="61" t="s">
        <v>694</v>
      </c>
      <c r="B123" s="61" t="s">
        <v>695</v>
      </c>
      <c r="C123" s="62">
        <v>10909</v>
      </c>
      <c r="D123" s="63" t="s">
        <v>1043</v>
      </c>
      <c r="E123" s="63" t="s">
        <v>1042</v>
      </c>
      <c r="F123" s="64">
        <v>7</v>
      </c>
      <c r="G123" s="64" t="s">
        <v>1041</v>
      </c>
    </row>
    <row r="124" spans="1:7" x14ac:dyDescent="0.25">
      <c r="A124" s="61" t="s">
        <v>694</v>
      </c>
      <c r="B124" s="61" t="s">
        <v>695</v>
      </c>
      <c r="C124" s="62">
        <v>10910</v>
      </c>
      <c r="D124" s="63" t="s">
        <v>1045</v>
      </c>
      <c r="E124" s="63" t="s">
        <v>1044</v>
      </c>
      <c r="F124" s="64">
        <v>7</v>
      </c>
      <c r="G124" s="64" t="s">
        <v>1041</v>
      </c>
    </row>
    <row r="125" spans="1:7" x14ac:dyDescent="0.25">
      <c r="A125" s="61" t="s">
        <v>694</v>
      </c>
      <c r="B125" s="61" t="s">
        <v>695</v>
      </c>
      <c r="C125" s="62">
        <v>11001</v>
      </c>
      <c r="D125" s="63" t="s">
        <v>1047</v>
      </c>
      <c r="E125" s="63" t="s">
        <v>1046</v>
      </c>
      <c r="F125" s="64">
        <v>7</v>
      </c>
      <c r="G125" s="64" t="s">
        <v>1048</v>
      </c>
    </row>
    <row r="126" spans="1:7" x14ac:dyDescent="0.25">
      <c r="A126" s="61" t="s">
        <v>694</v>
      </c>
      <c r="B126" s="61" t="s">
        <v>695</v>
      </c>
      <c r="C126" s="62">
        <v>11002</v>
      </c>
      <c r="D126" s="63" t="s">
        <v>1050</v>
      </c>
      <c r="E126" s="63" t="s">
        <v>1049</v>
      </c>
      <c r="F126" s="64">
        <v>7</v>
      </c>
      <c r="G126" s="64" t="s">
        <v>1048</v>
      </c>
    </row>
    <row r="127" spans="1:7" x14ac:dyDescent="0.25">
      <c r="A127" s="61" t="s">
        <v>694</v>
      </c>
      <c r="B127" s="61" t="s">
        <v>695</v>
      </c>
      <c r="C127" s="62">
        <v>11003</v>
      </c>
      <c r="D127" s="63" t="s">
        <v>190</v>
      </c>
      <c r="E127" s="63" t="s">
        <v>1051</v>
      </c>
      <c r="F127" s="64">
        <v>7</v>
      </c>
      <c r="G127" s="64" t="s">
        <v>1048</v>
      </c>
    </row>
    <row r="128" spans="1:7" x14ac:dyDescent="0.25">
      <c r="A128" s="61" t="s">
        <v>694</v>
      </c>
      <c r="B128" s="61" t="s">
        <v>695</v>
      </c>
      <c r="C128" s="62">
        <v>11004</v>
      </c>
      <c r="D128" s="63" t="s">
        <v>223</v>
      </c>
      <c r="E128" s="63" t="s">
        <v>222</v>
      </c>
      <c r="F128" s="64">
        <v>6</v>
      </c>
      <c r="G128" s="64" t="s">
        <v>1048</v>
      </c>
    </row>
    <row r="129" spans="1:7" x14ac:dyDescent="0.25">
      <c r="A129" s="61" t="s">
        <v>694</v>
      </c>
      <c r="B129" s="61" t="s">
        <v>695</v>
      </c>
      <c r="C129" s="62">
        <v>11005</v>
      </c>
      <c r="D129" s="63" t="s">
        <v>192</v>
      </c>
      <c r="E129" s="63" t="s">
        <v>191</v>
      </c>
      <c r="F129" s="64">
        <v>7</v>
      </c>
      <c r="G129" s="64" t="s">
        <v>1048</v>
      </c>
    </row>
    <row r="130" spans="1:7" x14ac:dyDescent="0.25">
      <c r="A130" s="61" t="s">
        <v>694</v>
      </c>
      <c r="B130" s="61" t="s">
        <v>695</v>
      </c>
      <c r="C130" s="62">
        <v>11006</v>
      </c>
      <c r="D130" s="63" t="s">
        <v>194</v>
      </c>
      <c r="E130" s="63" t="s">
        <v>193</v>
      </c>
      <c r="F130" s="64">
        <v>7</v>
      </c>
      <c r="G130" s="64" t="s">
        <v>1048</v>
      </c>
    </row>
    <row r="131" spans="1:7" x14ac:dyDescent="0.25">
      <c r="A131" s="61" t="s">
        <v>694</v>
      </c>
      <c r="B131" s="61" t="s">
        <v>695</v>
      </c>
      <c r="C131" s="62">
        <v>11007</v>
      </c>
      <c r="D131" s="63" t="s">
        <v>196</v>
      </c>
      <c r="E131" s="63" t="s">
        <v>195</v>
      </c>
      <c r="F131" s="64">
        <v>6</v>
      </c>
      <c r="G131" s="64" t="s">
        <v>1048</v>
      </c>
    </row>
    <row r="132" spans="1:7" x14ac:dyDescent="0.25">
      <c r="A132" s="61" t="s">
        <v>694</v>
      </c>
      <c r="B132" s="61" t="s">
        <v>695</v>
      </c>
      <c r="C132" s="62">
        <v>11008</v>
      </c>
      <c r="D132" s="63" t="s">
        <v>202</v>
      </c>
      <c r="E132" s="63" t="s">
        <v>201</v>
      </c>
      <c r="F132" s="64">
        <v>6</v>
      </c>
      <c r="G132" s="64" t="s">
        <v>1048</v>
      </c>
    </row>
    <row r="133" spans="1:7" x14ac:dyDescent="0.25">
      <c r="A133" s="61" t="s">
        <v>694</v>
      </c>
      <c r="B133" s="61" t="s">
        <v>695</v>
      </c>
      <c r="C133" s="62">
        <v>11009</v>
      </c>
      <c r="D133" s="63" t="s">
        <v>230</v>
      </c>
      <c r="E133" s="63" t="s">
        <v>229</v>
      </c>
      <c r="F133" s="64">
        <v>6</v>
      </c>
      <c r="G133" s="64" t="s">
        <v>1048</v>
      </c>
    </row>
    <row r="134" spans="1:7" x14ac:dyDescent="0.25">
      <c r="A134" s="61" t="s">
        <v>694</v>
      </c>
      <c r="B134" s="61" t="s">
        <v>695</v>
      </c>
      <c r="C134" s="62">
        <v>11010</v>
      </c>
      <c r="D134" s="63" t="s">
        <v>198</v>
      </c>
      <c r="E134" s="63" t="s">
        <v>197</v>
      </c>
      <c r="F134" s="64">
        <v>7</v>
      </c>
      <c r="G134" s="64" t="s">
        <v>1048</v>
      </c>
    </row>
    <row r="135" spans="1:7" x14ac:dyDescent="0.25">
      <c r="A135" s="61" t="s">
        <v>694</v>
      </c>
      <c r="B135" s="61" t="s">
        <v>695</v>
      </c>
      <c r="C135" s="62">
        <v>11011</v>
      </c>
      <c r="D135" s="63" t="s">
        <v>200</v>
      </c>
      <c r="E135" s="63" t="s">
        <v>199</v>
      </c>
      <c r="F135" s="64">
        <v>7</v>
      </c>
      <c r="G135" s="64" t="s">
        <v>1048</v>
      </c>
    </row>
    <row r="136" spans="1:7" x14ac:dyDescent="0.25">
      <c r="A136" s="61" t="s">
        <v>694</v>
      </c>
      <c r="B136" s="61" t="s">
        <v>695</v>
      </c>
      <c r="C136" s="62">
        <v>11012</v>
      </c>
      <c r="D136" s="63" t="s">
        <v>204</v>
      </c>
      <c r="E136" s="63" t="s">
        <v>203</v>
      </c>
      <c r="F136" s="64">
        <v>7</v>
      </c>
      <c r="G136" s="64" t="s">
        <v>1048</v>
      </c>
    </row>
    <row r="137" spans="1:7" x14ac:dyDescent="0.25">
      <c r="A137" s="61" t="s">
        <v>694</v>
      </c>
      <c r="B137" s="61" t="s">
        <v>695</v>
      </c>
      <c r="C137" s="62">
        <v>11013</v>
      </c>
      <c r="D137" s="63" t="s">
        <v>206</v>
      </c>
      <c r="E137" s="63" t="s">
        <v>205</v>
      </c>
      <c r="F137" s="64">
        <v>7</v>
      </c>
      <c r="G137" s="64" t="s">
        <v>1048</v>
      </c>
    </row>
    <row r="138" spans="1:7" x14ac:dyDescent="0.25">
      <c r="A138" s="61" t="s">
        <v>694</v>
      </c>
      <c r="B138" s="61" t="s">
        <v>695</v>
      </c>
      <c r="C138" s="62">
        <v>11014</v>
      </c>
      <c r="D138" s="63" t="s">
        <v>225</v>
      </c>
      <c r="E138" s="63" t="s">
        <v>224</v>
      </c>
      <c r="F138" s="64">
        <v>6</v>
      </c>
      <c r="G138" s="64" t="s">
        <v>1048</v>
      </c>
    </row>
    <row r="139" spans="1:7" x14ac:dyDescent="0.25">
      <c r="A139" s="61" t="s">
        <v>694</v>
      </c>
      <c r="B139" s="61" t="s">
        <v>695</v>
      </c>
      <c r="C139" s="62">
        <v>11015</v>
      </c>
      <c r="D139" s="63" t="s">
        <v>207</v>
      </c>
      <c r="E139" s="63" t="s">
        <v>207</v>
      </c>
      <c r="F139" s="64">
        <v>7</v>
      </c>
      <c r="G139" s="64" t="s">
        <v>1048</v>
      </c>
    </row>
    <row r="140" spans="1:7" x14ac:dyDescent="0.25">
      <c r="A140" s="61" t="s">
        <v>694</v>
      </c>
      <c r="B140" s="61" t="s">
        <v>695</v>
      </c>
      <c r="C140" s="62">
        <v>11016</v>
      </c>
      <c r="D140" s="63" t="s">
        <v>209</v>
      </c>
      <c r="E140" s="63" t="s">
        <v>208</v>
      </c>
      <c r="F140" s="64">
        <v>7</v>
      </c>
      <c r="G140" s="64" t="s">
        <v>1048</v>
      </c>
    </row>
    <row r="141" spans="1:7" x14ac:dyDescent="0.25">
      <c r="A141" s="61" t="s">
        <v>694</v>
      </c>
      <c r="B141" s="61" t="s">
        <v>695</v>
      </c>
      <c r="C141" s="62">
        <v>11017</v>
      </c>
      <c r="D141" s="63" t="s">
        <v>1053</v>
      </c>
      <c r="E141" s="63" t="s">
        <v>1052</v>
      </c>
      <c r="F141" s="64">
        <v>7</v>
      </c>
      <c r="G141" s="64" t="s">
        <v>1048</v>
      </c>
    </row>
    <row r="142" spans="1:7" x14ac:dyDescent="0.25">
      <c r="A142" s="61" t="s">
        <v>694</v>
      </c>
      <c r="B142" s="61" t="s">
        <v>695</v>
      </c>
      <c r="C142" s="62">
        <v>11018</v>
      </c>
      <c r="D142" s="63" t="s">
        <v>228</v>
      </c>
      <c r="E142" s="63" t="s">
        <v>227</v>
      </c>
      <c r="F142" s="64">
        <v>7</v>
      </c>
      <c r="G142" s="64" t="s">
        <v>1048</v>
      </c>
    </row>
    <row r="143" spans="1:7" x14ac:dyDescent="0.25">
      <c r="A143" s="61" t="s">
        <v>694</v>
      </c>
      <c r="B143" s="61" t="s">
        <v>695</v>
      </c>
      <c r="C143" s="62">
        <v>11019</v>
      </c>
      <c r="D143" s="63" t="s">
        <v>1002</v>
      </c>
      <c r="E143" s="63" t="s">
        <v>226</v>
      </c>
      <c r="F143" s="64">
        <v>6</v>
      </c>
      <c r="G143" s="64" t="s">
        <v>1048</v>
      </c>
    </row>
    <row r="144" spans="1:7" x14ac:dyDescent="0.25">
      <c r="A144" s="61" t="s">
        <v>694</v>
      </c>
      <c r="B144" s="61" t="s">
        <v>695</v>
      </c>
      <c r="C144" s="62">
        <v>11101</v>
      </c>
      <c r="D144" s="63" t="s">
        <v>232</v>
      </c>
      <c r="E144" s="63" t="s">
        <v>231</v>
      </c>
      <c r="F144" s="64">
        <v>7</v>
      </c>
      <c r="G144" s="64" t="s">
        <v>1054</v>
      </c>
    </row>
    <row r="145" spans="1:7" x14ac:dyDescent="0.25">
      <c r="A145" s="61" t="s">
        <v>694</v>
      </c>
      <c r="B145" s="61" t="s">
        <v>695</v>
      </c>
      <c r="C145" s="62">
        <v>11102</v>
      </c>
      <c r="D145" s="63" t="s">
        <v>234</v>
      </c>
      <c r="E145" s="63" t="s">
        <v>233</v>
      </c>
      <c r="F145" s="64">
        <v>7</v>
      </c>
      <c r="G145" s="64" t="s">
        <v>1054</v>
      </c>
    </row>
    <row r="146" spans="1:7" x14ac:dyDescent="0.25">
      <c r="A146" s="61" t="s">
        <v>694</v>
      </c>
      <c r="B146" s="61" t="s">
        <v>695</v>
      </c>
      <c r="C146" s="62">
        <v>11103</v>
      </c>
      <c r="D146" s="63" t="s">
        <v>236</v>
      </c>
      <c r="E146" s="63" t="s">
        <v>235</v>
      </c>
      <c r="F146" s="64">
        <v>7</v>
      </c>
      <c r="G146" s="64" t="s">
        <v>1054</v>
      </c>
    </row>
    <row r="147" spans="1:7" x14ac:dyDescent="0.25">
      <c r="A147" s="61" t="s">
        <v>694</v>
      </c>
      <c r="B147" s="61" t="s">
        <v>695</v>
      </c>
      <c r="C147" s="62">
        <v>11104</v>
      </c>
      <c r="D147" s="63" t="s">
        <v>238</v>
      </c>
      <c r="E147" s="63" t="s">
        <v>237</v>
      </c>
      <c r="F147" s="64">
        <v>7</v>
      </c>
      <c r="G147" s="64" t="s">
        <v>1054</v>
      </c>
    </row>
    <row r="148" spans="1:7" x14ac:dyDescent="0.25">
      <c r="A148" s="61" t="s">
        <v>694</v>
      </c>
      <c r="B148" s="61" t="s">
        <v>695</v>
      </c>
      <c r="C148" s="62">
        <v>11105</v>
      </c>
      <c r="D148" s="63" t="s">
        <v>240</v>
      </c>
      <c r="E148" s="63" t="s">
        <v>239</v>
      </c>
      <c r="F148" s="64">
        <v>7</v>
      </c>
      <c r="G148" s="64" t="s">
        <v>1054</v>
      </c>
    </row>
    <row r="149" spans="1:7" x14ac:dyDescent="0.25">
      <c r="A149" s="61" t="s">
        <v>694</v>
      </c>
      <c r="B149" s="61" t="s">
        <v>695</v>
      </c>
      <c r="C149" s="62">
        <v>11106</v>
      </c>
      <c r="D149" s="63" t="s">
        <v>242</v>
      </c>
      <c r="E149" s="63" t="s">
        <v>241</v>
      </c>
      <c r="F149" s="64">
        <v>7</v>
      </c>
      <c r="G149" s="64" t="s">
        <v>1054</v>
      </c>
    </row>
    <row r="150" spans="1:7" x14ac:dyDescent="0.25">
      <c r="A150" s="61" t="s">
        <v>694</v>
      </c>
      <c r="B150" s="61" t="s">
        <v>695</v>
      </c>
      <c r="C150" s="62">
        <v>11107</v>
      </c>
      <c r="D150" s="63" t="s">
        <v>244</v>
      </c>
      <c r="E150" s="63" t="s">
        <v>243</v>
      </c>
      <c r="F150" s="64">
        <v>7</v>
      </c>
      <c r="G150" s="64" t="s">
        <v>1054</v>
      </c>
    </row>
    <row r="151" spans="1:7" x14ac:dyDescent="0.25">
      <c r="A151" s="61" t="s">
        <v>694</v>
      </c>
      <c r="B151" s="61" t="s">
        <v>695</v>
      </c>
      <c r="C151" s="62">
        <v>11108</v>
      </c>
      <c r="D151" s="63" t="s">
        <v>246</v>
      </c>
      <c r="E151" s="63" t="s">
        <v>245</v>
      </c>
      <c r="F151" s="64">
        <v>7</v>
      </c>
      <c r="G151" s="64" t="s">
        <v>1054</v>
      </c>
    </row>
    <row r="152" spans="1:7" x14ac:dyDescent="0.25">
      <c r="A152" s="61" t="s">
        <v>694</v>
      </c>
      <c r="B152" s="61" t="s">
        <v>695</v>
      </c>
      <c r="C152" s="62">
        <v>11201</v>
      </c>
      <c r="D152" s="63" t="s">
        <v>257</v>
      </c>
      <c r="E152" s="63" t="s">
        <v>1055</v>
      </c>
      <c r="F152" s="64">
        <v>6</v>
      </c>
      <c r="G152" s="64" t="s">
        <v>1056</v>
      </c>
    </row>
    <row r="153" spans="1:7" x14ac:dyDescent="0.25">
      <c r="A153" s="61" t="s">
        <v>694</v>
      </c>
      <c r="B153" s="61" t="s">
        <v>695</v>
      </c>
      <c r="C153" s="62">
        <v>11202</v>
      </c>
      <c r="D153" s="63" t="s">
        <v>259</v>
      </c>
      <c r="E153" s="63" t="s">
        <v>258</v>
      </c>
      <c r="F153" s="64">
        <v>6</v>
      </c>
      <c r="G153" s="64" t="s">
        <v>1056</v>
      </c>
    </row>
    <row r="154" spans="1:7" x14ac:dyDescent="0.25">
      <c r="A154" s="61" t="s">
        <v>694</v>
      </c>
      <c r="B154" s="61" t="s">
        <v>695</v>
      </c>
      <c r="C154" s="62">
        <v>11203</v>
      </c>
      <c r="D154" s="63" t="s">
        <v>261</v>
      </c>
      <c r="E154" s="63" t="s">
        <v>260</v>
      </c>
      <c r="F154" s="64">
        <v>7</v>
      </c>
      <c r="G154" s="64" t="s">
        <v>1056</v>
      </c>
    </row>
    <row r="155" spans="1:7" x14ac:dyDescent="0.25">
      <c r="A155" s="61" t="s">
        <v>694</v>
      </c>
      <c r="B155" s="61" t="s">
        <v>695</v>
      </c>
      <c r="C155" s="62">
        <v>11204</v>
      </c>
      <c r="D155" s="63" t="s">
        <v>263</v>
      </c>
      <c r="E155" s="63" t="s">
        <v>262</v>
      </c>
      <c r="F155" s="64">
        <v>7</v>
      </c>
      <c r="G155" s="64" t="s">
        <v>1056</v>
      </c>
    </row>
    <row r="156" spans="1:7" x14ac:dyDescent="0.25">
      <c r="A156" s="61" t="s">
        <v>694</v>
      </c>
      <c r="B156" s="61" t="s">
        <v>695</v>
      </c>
      <c r="C156" s="62">
        <v>11205</v>
      </c>
      <c r="D156" s="63" t="s">
        <v>265</v>
      </c>
      <c r="E156" s="63" t="s">
        <v>264</v>
      </c>
      <c r="F156" s="64">
        <v>7</v>
      </c>
      <c r="G156" s="64" t="s">
        <v>1056</v>
      </c>
    </row>
    <row r="157" spans="1:7" x14ac:dyDescent="0.25">
      <c r="A157" s="61" t="s">
        <v>694</v>
      </c>
      <c r="B157" s="61" t="s">
        <v>695</v>
      </c>
      <c r="C157" s="62">
        <v>11206</v>
      </c>
      <c r="D157" s="63" t="s">
        <v>267</v>
      </c>
      <c r="E157" s="63" t="s">
        <v>266</v>
      </c>
      <c r="F157" s="64">
        <v>7</v>
      </c>
      <c r="G157" s="64" t="s">
        <v>1056</v>
      </c>
    </row>
    <row r="158" spans="1:7" x14ac:dyDescent="0.25">
      <c r="A158" s="61" t="s">
        <v>694</v>
      </c>
      <c r="B158" s="61" t="s">
        <v>695</v>
      </c>
      <c r="C158" s="62">
        <v>11207</v>
      </c>
      <c r="D158" s="63" t="s">
        <v>1058</v>
      </c>
      <c r="E158" s="63" t="s">
        <v>1057</v>
      </c>
      <c r="F158" s="64">
        <v>7</v>
      </c>
      <c r="G158" s="64" t="s">
        <v>1056</v>
      </c>
    </row>
    <row r="159" spans="1:7" x14ac:dyDescent="0.25">
      <c r="A159" s="61" t="s">
        <v>694</v>
      </c>
      <c r="B159" s="61" t="s">
        <v>695</v>
      </c>
      <c r="C159" s="62">
        <v>11208</v>
      </c>
      <c r="D159" s="63" t="s">
        <v>1060</v>
      </c>
      <c r="E159" s="63" t="s">
        <v>1059</v>
      </c>
      <c r="F159" s="64">
        <v>7</v>
      </c>
      <c r="G159" s="64" t="s">
        <v>1056</v>
      </c>
    </row>
    <row r="160" spans="1:7" x14ac:dyDescent="0.25">
      <c r="A160" s="61" t="s">
        <v>694</v>
      </c>
      <c r="B160" s="61" t="s">
        <v>695</v>
      </c>
      <c r="C160" s="62">
        <v>11209</v>
      </c>
      <c r="D160" s="63" t="s">
        <v>1061</v>
      </c>
      <c r="E160" s="63" t="s">
        <v>268</v>
      </c>
      <c r="F160" s="64">
        <v>7</v>
      </c>
      <c r="G160" s="64" t="s">
        <v>1056</v>
      </c>
    </row>
    <row r="161" spans="1:7" x14ac:dyDescent="0.25">
      <c r="A161" s="61" t="s">
        <v>694</v>
      </c>
      <c r="B161" s="61" t="s">
        <v>695</v>
      </c>
      <c r="C161" s="62">
        <v>11210</v>
      </c>
      <c r="D161" s="63" t="s">
        <v>1062</v>
      </c>
      <c r="E161" s="63" t="s">
        <v>269</v>
      </c>
      <c r="F161" s="64">
        <v>7</v>
      </c>
      <c r="G161" s="64" t="s">
        <v>1056</v>
      </c>
    </row>
    <row r="162" spans="1:7" x14ac:dyDescent="0.25">
      <c r="A162" s="61" t="s">
        <v>871</v>
      </c>
      <c r="B162" s="61" t="s">
        <v>872</v>
      </c>
      <c r="C162" s="62">
        <v>20101</v>
      </c>
      <c r="D162" s="63" t="s">
        <v>700</v>
      </c>
      <c r="E162" s="63" t="s">
        <v>701</v>
      </c>
      <c r="F162" s="64">
        <v>4</v>
      </c>
      <c r="G162" s="64" t="s">
        <v>1063</v>
      </c>
    </row>
    <row r="163" spans="1:7" x14ac:dyDescent="0.25">
      <c r="A163" s="61" t="s">
        <v>871</v>
      </c>
      <c r="B163" s="61" t="s">
        <v>872</v>
      </c>
      <c r="C163" s="62">
        <v>20102</v>
      </c>
      <c r="D163" s="63" t="s">
        <v>708</v>
      </c>
      <c r="E163" s="63" t="s">
        <v>709</v>
      </c>
      <c r="F163" s="64">
        <v>4</v>
      </c>
      <c r="G163" s="64" t="s">
        <v>1063</v>
      </c>
    </row>
    <row r="164" spans="1:7" x14ac:dyDescent="0.25">
      <c r="A164" s="61" t="s">
        <v>871</v>
      </c>
      <c r="B164" s="61" t="s">
        <v>872</v>
      </c>
      <c r="C164" s="62">
        <v>20103</v>
      </c>
      <c r="D164" s="63" t="s">
        <v>702</v>
      </c>
      <c r="E164" s="63" t="s">
        <v>703</v>
      </c>
      <c r="F164" s="64">
        <v>4</v>
      </c>
      <c r="G164" s="64" t="s">
        <v>1063</v>
      </c>
    </row>
    <row r="165" spans="1:7" x14ac:dyDescent="0.25">
      <c r="A165" s="61" t="s">
        <v>871</v>
      </c>
      <c r="B165" s="61" t="s">
        <v>872</v>
      </c>
      <c r="C165" s="62">
        <v>20104</v>
      </c>
      <c r="D165" s="63" t="s">
        <v>704</v>
      </c>
      <c r="E165" s="63" t="s">
        <v>705</v>
      </c>
      <c r="F165" s="64">
        <v>6</v>
      </c>
      <c r="G165" s="64" t="s">
        <v>1063</v>
      </c>
    </row>
    <row r="166" spans="1:7" x14ac:dyDescent="0.25">
      <c r="A166" s="61" t="s">
        <v>871</v>
      </c>
      <c r="B166" s="61" t="s">
        <v>872</v>
      </c>
      <c r="C166" s="62">
        <v>20105</v>
      </c>
      <c r="D166" s="63" t="s">
        <v>706</v>
      </c>
      <c r="E166" s="63" t="s">
        <v>707</v>
      </c>
      <c r="F166" s="64">
        <v>7</v>
      </c>
      <c r="G166" s="64" t="s">
        <v>1063</v>
      </c>
    </row>
    <row r="167" spans="1:7" x14ac:dyDescent="0.25">
      <c r="A167" s="61" t="s">
        <v>871</v>
      </c>
      <c r="B167" s="61" t="s">
        <v>872</v>
      </c>
      <c r="C167" s="62">
        <v>20106</v>
      </c>
      <c r="D167" s="63" t="s">
        <v>716</v>
      </c>
      <c r="E167" s="63" t="s">
        <v>717</v>
      </c>
      <c r="F167" s="64" t="s">
        <v>0</v>
      </c>
      <c r="G167" s="64" t="s">
        <v>1063</v>
      </c>
    </row>
    <row r="168" spans="1:7" x14ac:dyDescent="0.25">
      <c r="A168" s="61" t="s">
        <v>871</v>
      </c>
      <c r="B168" s="61" t="s">
        <v>872</v>
      </c>
      <c r="C168" s="62">
        <v>20107</v>
      </c>
      <c r="D168" s="63" t="s">
        <v>710</v>
      </c>
      <c r="E168" s="63" t="s">
        <v>711</v>
      </c>
      <c r="F168" s="64">
        <v>5</v>
      </c>
      <c r="G168" s="64" t="s">
        <v>1063</v>
      </c>
    </row>
    <row r="169" spans="1:7" x14ac:dyDescent="0.25">
      <c r="A169" s="61" t="s">
        <v>871</v>
      </c>
      <c r="B169" s="61" t="s">
        <v>872</v>
      </c>
      <c r="C169" s="62">
        <v>20108</v>
      </c>
      <c r="D169" s="63" t="s">
        <v>712</v>
      </c>
      <c r="E169" s="63" t="s">
        <v>713</v>
      </c>
      <c r="F169" s="64">
        <v>5</v>
      </c>
      <c r="G169" s="64" t="s">
        <v>1063</v>
      </c>
    </row>
    <row r="170" spans="1:7" x14ac:dyDescent="0.25">
      <c r="A170" s="61" t="s">
        <v>871</v>
      </c>
      <c r="B170" s="61" t="s">
        <v>872</v>
      </c>
      <c r="C170" s="62">
        <v>20109</v>
      </c>
      <c r="D170" s="63" t="s">
        <v>714</v>
      </c>
      <c r="E170" s="63" t="s">
        <v>715</v>
      </c>
      <c r="F170" s="64">
        <v>7</v>
      </c>
      <c r="G170" s="64" t="s">
        <v>1063</v>
      </c>
    </row>
    <row r="171" spans="1:7" x14ac:dyDescent="0.25">
      <c r="A171" s="61" t="s">
        <v>871</v>
      </c>
      <c r="B171" s="61" t="s">
        <v>872</v>
      </c>
      <c r="C171" s="62">
        <v>20201</v>
      </c>
      <c r="D171" s="63" t="s">
        <v>718</v>
      </c>
      <c r="E171" s="63" t="s">
        <v>719</v>
      </c>
      <c r="F171" s="64">
        <v>4</v>
      </c>
      <c r="G171" s="64" t="s">
        <v>1064</v>
      </c>
    </row>
    <row r="172" spans="1:7" x14ac:dyDescent="0.25">
      <c r="A172" s="61" t="s">
        <v>871</v>
      </c>
      <c r="B172" s="61" t="s">
        <v>872</v>
      </c>
      <c r="C172" s="62">
        <v>20202</v>
      </c>
      <c r="D172" s="63" t="s">
        <v>720</v>
      </c>
      <c r="E172" s="63" t="s">
        <v>721</v>
      </c>
      <c r="F172" s="64">
        <v>5</v>
      </c>
      <c r="G172" s="64" t="s">
        <v>1064</v>
      </c>
    </row>
    <row r="173" spans="1:7" x14ac:dyDescent="0.25">
      <c r="A173" s="61" t="s">
        <v>871</v>
      </c>
      <c r="B173" s="61" t="s">
        <v>872</v>
      </c>
      <c r="C173" s="62">
        <v>20203</v>
      </c>
      <c r="D173" s="63" t="s">
        <v>722</v>
      </c>
      <c r="E173" s="63" t="s">
        <v>723</v>
      </c>
      <c r="F173" s="64">
        <v>6</v>
      </c>
      <c r="G173" s="64" t="s">
        <v>1064</v>
      </c>
    </row>
    <row r="174" spans="1:7" x14ac:dyDescent="0.25">
      <c r="A174" s="61" t="s">
        <v>871</v>
      </c>
      <c r="B174" s="61" t="s">
        <v>872</v>
      </c>
      <c r="C174" s="62">
        <v>20204</v>
      </c>
      <c r="D174" s="63" t="s">
        <v>724</v>
      </c>
      <c r="E174" s="63" t="s">
        <v>725</v>
      </c>
      <c r="F174" s="64">
        <v>7</v>
      </c>
      <c r="G174" s="64" t="s">
        <v>1064</v>
      </c>
    </row>
    <row r="175" spans="1:7" x14ac:dyDescent="0.25">
      <c r="A175" s="61" t="s">
        <v>871</v>
      </c>
      <c r="B175" s="61" t="s">
        <v>872</v>
      </c>
      <c r="C175" s="62">
        <v>20205</v>
      </c>
      <c r="D175" s="63" t="s">
        <v>733</v>
      </c>
      <c r="E175" s="63" t="s">
        <v>734</v>
      </c>
      <c r="F175" s="64" t="s">
        <v>0</v>
      </c>
      <c r="G175" s="64" t="s">
        <v>1064</v>
      </c>
    </row>
    <row r="176" spans="1:7" x14ac:dyDescent="0.25">
      <c r="A176" s="61" t="s">
        <v>871</v>
      </c>
      <c r="B176" s="61" t="s">
        <v>872</v>
      </c>
      <c r="C176" s="62">
        <v>20206</v>
      </c>
      <c r="D176" s="63" t="s">
        <v>726</v>
      </c>
      <c r="E176" s="63" t="s">
        <v>727</v>
      </c>
      <c r="F176" s="64">
        <v>5</v>
      </c>
      <c r="G176" s="64" t="s">
        <v>1064</v>
      </c>
    </row>
    <row r="177" spans="1:7" x14ac:dyDescent="0.25">
      <c r="A177" s="61" t="s">
        <v>871</v>
      </c>
      <c r="B177" s="61" t="s">
        <v>872</v>
      </c>
      <c r="C177" s="62">
        <v>20207</v>
      </c>
      <c r="D177" s="63" t="s">
        <v>728</v>
      </c>
      <c r="E177" s="63" t="s">
        <v>729</v>
      </c>
      <c r="F177" s="64">
        <v>6</v>
      </c>
      <c r="G177" s="64" t="s">
        <v>1064</v>
      </c>
    </row>
    <row r="178" spans="1:7" x14ac:dyDescent="0.25">
      <c r="A178" s="61" t="s">
        <v>871</v>
      </c>
      <c r="B178" s="61" t="s">
        <v>872</v>
      </c>
      <c r="C178" s="62">
        <v>20208</v>
      </c>
      <c r="D178" s="63" t="s">
        <v>730</v>
      </c>
      <c r="E178" s="63" t="s">
        <v>731</v>
      </c>
      <c r="F178" s="64">
        <v>7</v>
      </c>
      <c r="G178" s="64" t="s">
        <v>1064</v>
      </c>
    </row>
    <row r="179" spans="1:7" x14ac:dyDescent="0.25">
      <c r="A179" s="61" t="s">
        <v>871</v>
      </c>
      <c r="B179" s="61" t="s">
        <v>872</v>
      </c>
      <c r="C179" s="62">
        <v>20209</v>
      </c>
      <c r="D179" s="63" t="s">
        <v>732</v>
      </c>
      <c r="E179" s="63" t="s">
        <v>1065</v>
      </c>
      <c r="F179" s="64">
        <v>6</v>
      </c>
      <c r="G179" s="64" t="s">
        <v>1064</v>
      </c>
    </row>
    <row r="180" spans="1:7" x14ac:dyDescent="0.25">
      <c r="A180" s="61" t="s">
        <v>871</v>
      </c>
      <c r="B180" s="61" t="s">
        <v>872</v>
      </c>
      <c r="C180" s="62">
        <v>20301</v>
      </c>
      <c r="D180" s="63" t="s">
        <v>735</v>
      </c>
      <c r="E180" s="63" t="s">
        <v>736</v>
      </c>
      <c r="F180" s="64">
        <v>5</v>
      </c>
      <c r="G180" s="64" t="s">
        <v>1066</v>
      </c>
    </row>
    <row r="181" spans="1:7" x14ac:dyDescent="0.25">
      <c r="A181" s="61" t="s">
        <v>871</v>
      </c>
      <c r="B181" s="61" t="s">
        <v>872</v>
      </c>
      <c r="C181" s="62">
        <v>20302</v>
      </c>
      <c r="D181" s="63" t="s">
        <v>737</v>
      </c>
      <c r="E181" s="63" t="s">
        <v>738</v>
      </c>
      <c r="F181" s="64">
        <v>6</v>
      </c>
      <c r="G181" s="64" t="s">
        <v>1066</v>
      </c>
    </row>
    <row r="182" spans="1:7" x14ac:dyDescent="0.25">
      <c r="A182" s="61" t="s">
        <v>871</v>
      </c>
      <c r="B182" s="61" t="s">
        <v>872</v>
      </c>
      <c r="C182" s="62">
        <v>20303</v>
      </c>
      <c r="D182" s="63" t="s">
        <v>739</v>
      </c>
      <c r="E182" s="63" t="s">
        <v>740</v>
      </c>
      <c r="F182" s="64">
        <v>6</v>
      </c>
      <c r="G182" s="64" t="s">
        <v>1066</v>
      </c>
    </row>
    <row r="183" spans="1:7" x14ac:dyDescent="0.25">
      <c r="A183" s="61" t="s">
        <v>871</v>
      </c>
      <c r="B183" s="61" t="s">
        <v>872</v>
      </c>
      <c r="C183" s="62">
        <v>20304</v>
      </c>
      <c r="D183" s="63" t="s">
        <v>741</v>
      </c>
      <c r="E183" s="63" t="s">
        <v>742</v>
      </c>
      <c r="F183" s="64">
        <v>4</v>
      </c>
      <c r="G183" s="64" t="s">
        <v>1066</v>
      </c>
    </row>
    <row r="184" spans="1:7" x14ac:dyDescent="0.25">
      <c r="A184" s="61" t="s">
        <v>871</v>
      </c>
      <c r="B184" s="61" t="s">
        <v>872</v>
      </c>
      <c r="C184" s="62">
        <v>20305</v>
      </c>
      <c r="D184" s="63" t="s">
        <v>743</v>
      </c>
      <c r="E184" s="63" t="s">
        <v>744</v>
      </c>
      <c r="F184" s="64">
        <v>4</v>
      </c>
      <c r="G184" s="64" t="s">
        <v>1066</v>
      </c>
    </row>
    <row r="185" spans="1:7" x14ac:dyDescent="0.25">
      <c r="A185" s="61" t="s">
        <v>871</v>
      </c>
      <c r="B185" s="61" t="s">
        <v>872</v>
      </c>
      <c r="C185" s="62">
        <v>20306</v>
      </c>
      <c r="D185" s="63" t="s">
        <v>745</v>
      </c>
      <c r="E185" s="63" t="s">
        <v>746</v>
      </c>
      <c r="F185" s="64">
        <v>5</v>
      </c>
      <c r="G185" s="64" t="s">
        <v>1066</v>
      </c>
    </row>
    <row r="186" spans="1:7" x14ac:dyDescent="0.25">
      <c r="A186" s="61" t="s">
        <v>871</v>
      </c>
      <c r="B186" s="61" t="s">
        <v>872</v>
      </c>
      <c r="C186" s="62">
        <v>20307</v>
      </c>
      <c r="D186" s="63" t="s">
        <v>747</v>
      </c>
      <c r="E186" s="63" t="s">
        <v>1067</v>
      </c>
      <c r="F186" s="64">
        <v>7</v>
      </c>
      <c r="G186" s="64" t="s">
        <v>1066</v>
      </c>
    </row>
    <row r="187" spans="1:7" ht="30" x14ac:dyDescent="0.25">
      <c r="A187" s="61" t="s">
        <v>871</v>
      </c>
      <c r="B187" s="61" t="s">
        <v>872</v>
      </c>
      <c r="C187" s="62">
        <v>20308</v>
      </c>
      <c r="D187" s="63" t="s">
        <v>748</v>
      </c>
      <c r="E187" s="63" t="s">
        <v>749</v>
      </c>
      <c r="F187" s="64">
        <v>7</v>
      </c>
      <c r="G187" s="64" t="s">
        <v>1066</v>
      </c>
    </row>
    <row r="188" spans="1:7" x14ac:dyDescent="0.25">
      <c r="A188" s="61" t="s">
        <v>871</v>
      </c>
      <c r="B188" s="61" t="s">
        <v>872</v>
      </c>
      <c r="C188" s="62">
        <v>20309</v>
      </c>
      <c r="D188" s="63" t="s">
        <v>750</v>
      </c>
      <c r="E188" s="63" t="s">
        <v>751</v>
      </c>
      <c r="F188" s="64" t="s">
        <v>0</v>
      </c>
      <c r="G188" s="64" t="s">
        <v>1066</v>
      </c>
    </row>
    <row r="189" spans="1:7" x14ac:dyDescent="0.25">
      <c r="A189" s="61" t="s">
        <v>871</v>
      </c>
      <c r="B189" s="61" t="s">
        <v>872</v>
      </c>
      <c r="C189" s="62">
        <v>20310</v>
      </c>
      <c r="D189" s="63" t="s">
        <v>754</v>
      </c>
      <c r="E189" s="63" t="s">
        <v>755</v>
      </c>
      <c r="F189" s="64" t="s">
        <v>0</v>
      </c>
      <c r="G189" s="64" t="s">
        <v>1066</v>
      </c>
    </row>
    <row r="190" spans="1:7" x14ac:dyDescent="0.25">
      <c r="A190" s="61" t="s">
        <v>871</v>
      </c>
      <c r="B190" s="61" t="s">
        <v>872</v>
      </c>
      <c r="C190" s="62">
        <v>20311</v>
      </c>
      <c r="D190" s="63" t="s">
        <v>758</v>
      </c>
      <c r="E190" s="63" t="s">
        <v>759</v>
      </c>
      <c r="F190" s="64" t="s">
        <v>0</v>
      </c>
      <c r="G190" s="64" t="s">
        <v>1066</v>
      </c>
    </row>
    <row r="191" spans="1:7" x14ac:dyDescent="0.25">
      <c r="A191" s="61" t="s">
        <v>871</v>
      </c>
      <c r="B191" s="61" t="s">
        <v>872</v>
      </c>
      <c r="C191" s="62">
        <v>20312</v>
      </c>
      <c r="D191" s="63" t="s">
        <v>752</v>
      </c>
      <c r="E191" s="63" t="s">
        <v>753</v>
      </c>
      <c r="F191" s="64">
        <v>6</v>
      </c>
      <c r="G191" s="64" t="s">
        <v>1066</v>
      </c>
    </row>
    <row r="192" spans="1:7" x14ac:dyDescent="0.25">
      <c r="A192" s="61" t="s">
        <v>871</v>
      </c>
      <c r="B192" s="61" t="s">
        <v>872</v>
      </c>
      <c r="C192" s="62">
        <v>20313</v>
      </c>
      <c r="D192" s="63" t="s">
        <v>756</v>
      </c>
      <c r="E192" s="63" t="s">
        <v>757</v>
      </c>
      <c r="F192" s="64">
        <v>7</v>
      </c>
      <c r="G192" s="64" t="s">
        <v>1066</v>
      </c>
    </row>
    <row r="193" spans="1:7" x14ac:dyDescent="0.25">
      <c r="A193" s="61" t="s">
        <v>871</v>
      </c>
      <c r="B193" s="61" t="s">
        <v>872</v>
      </c>
      <c r="C193" s="62">
        <v>20314</v>
      </c>
      <c r="D193" s="63" t="s">
        <v>760</v>
      </c>
      <c r="E193" s="63" t="s">
        <v>761</v>
      </c>
      <c r="F193" s="64">
        <v>7</v>
      </c>
      <c r="G193" s="64" t="s">
        <v>1066</v>
      </c>
    </row>
    <row r="194" spans="1:7" x14ac:dyDescent="0.25">
      <c r="A194" s="61" t="s">
        <v>871</v>
      </c>
      <c r="B194" s="61" t="s">
        <v>872</v>
      </c>
      <c r="C194" s="62">
        <v>20315</v>
      </c>
      <c r="D194" s="63" t="s">
        <v>762</v>
      </c>
      <c r="E194" s="63" t="s">
        <v>763</v>
      </c>
      <c r="F194" s="64">
        <v>6</v>
      </c>
      <c r="G194" s="64" t="s">
        <v>1066</v>
      </c>
    </row>
    <row r="195" spans="1:7" x14ac:dyDescent="0.25">
      <c r="A195" s="61" t="s">
        <v>871</v>
      </c>
      <c r="B195" s="61" t="s">
        <v>872</v>
      </c>
      <c r="C195" s="62">
        <v>20316</v>
      </c>
      <c r="D195" s="63" t="s">
        <v>764</v>
      </c>
      <c r="E195" s="63" t="s">
        <v>765</v>
      </c>
      <c r="F195" s="64">
        <v>6</v>
      </c>
      <c r="G195" s="64" t="s">
        <v>1066</v>
      </c>
    </row>
    <row r="196" spans="1:7" x14ac:dyDescent="0.25">
      <c r="A196" s="61" t="s">
        <v>871</v>
      </c>
      <c r="B196" s="61" t="s">
        <v>872</v>
      </c>
      <c r="C196" s="62">
        <v>20317</v>
      </c>
      <c r="D196" s="63" t="s">
        <v>766</v>
      </c>
      <c r="E196" s="63" t="s">
        <v>767</v>
      </c>
      <c r="F196" s="64">
        <v>5</v>
      </c>
      <c r="G196" s="64" t="s">
        <v>1066</v>
      </c>
    </row>
    <row r="197" spans="1:7" x14ac:dyDescent="0.25">
      <c r="A197" s="61" t="s">
        <v>871</v>
      </c>
      <c r="B197" s="61" t="s">
        <v>872</v>
      </c>
      <c r="C197" s="62">
        <v>20318</v>
      </c>
      <c r="D197" s="63" t="s">
        <v>768</v>
      </c>
      <c r="E197" s="63" t="s">
        <v>769</v>
      </c>
      <c r="F197" s="64">
        <v>4</v>
      </c>
      <c r="G197" s="64" t="s">
        <v>1066</v>
      </c>
    </row>
    <row r="198" spans="1:7" x14ac:dyDescent="0.25">
      <c r="A198" s="61" t="s">
        <v>871</v>
      </c>
      <c r="B198" s="61" t="s">
        <v>872</v>
      </c>
      <c r="C198" s="62">
        <v>20401</v>
      </c>
      <c r="D198" s="63" t="s">
        <v>1069</v>
      </c>
      <c r="E198" s="63" t="s">
        <v>1068</v>
      </c>
      <c r="F198" s="64">
        <v>7</v>
      </c>
      <c r="G198" s="64" t="s">
        <v>1070</v>
      </c>
    </row>
    <row r="199" spans="1:7" x14ac:dyDescent="0.25">
      <c r="A199" s="61" t="s">
        <v>871</v>
      </c>
      <c r="B199" s="61" t="s">
        <v>872</v>
      </c>
      <c r="C199" s="62">
        <v>20402</v>
      </c>
      <c r="D199" s="63" t="s">
        <v>770</v>
      </c>
      <c r="E199" s="63" t="s">
        <v>771</v>
      </c>
      <c r="F199" s="64">
        <v>6</v>
      </c>
      <c r="G199" s="64" t="s">
        <v>1070</v>
      </c>
    </row>
    <row r="200" spans="1:7" x14ac:dyDescent="0.25">
      <c r="A200" s="61" t="s">
        <v>871</v>
      </c>
      <c r="B200" s="61" t="s">
        <v>872</v>
      </c>
      <c r="C200" s="62">
        <v>20403</v>
      </c>
      <c r="D200" s="63" t="s">
        <v>772</v>
      </c>
      <c r="E200" s="63" t="s">
        <v>773</v>
      </c>
      <c r="F200" s="64">
        <v>7</v>
      </c>
      <c r="G200" s="64" t="s">
        <v>1070</v>
      </c>
    </row>
    <row r="201" spans="1:7" x14ac:dyDescent="0.25">
      <c r="A201" s="61" t="s">
        <v>871</v>
      </c>
      <c r="B201" s="61" t="s">
        <v>872</v>
      </c>
      <c r="C201" s="4">
        <v>20404</v>
      </c>
      <c r="D201" s="63" t="s">
        <v>778</v>
      </c>
      <c r="E201" s="63" t="s">
        <v>779</v>
      </c>
      <c r="F201" s="64">
        <v>6</v>
      </c>
      <c r="G201" s="64" t="s">
        <v>1070</v>
      </c>
    </row>
    <row r="202" spans="1:7" x14ac:dyDescent="0.25">
      <c r="A202" s="61" t="s">
        <v>871</v>
      </c>
      <c r="B202" s="61" t="s">
        <v>872</v>
      </c>
      <c r="C202" s="62">
        <v>20405</v>
      </c>
      <c r="D202" s="63" t="s">
        <v>780</v>
      </c>
      <c r="E202" s="63" t="s">
        <v>781</v>
      </c>
      <c r="F202" s="64">
        <v>7</v>
      </c>
      <c r="G202" s="64" t="s">
        <v>1070</v>
      </c>
    </row>
    <row r="203" spans="1:7" x14ac:dyDescent="0.25">
      <c r="A203" s="61" t="s">
        <v>871</v>
      </c>
      <c r="B203" s="61" t="s">
        <v>872</v>
      </c>
      <c r="C203" s="62">
        <v>20406</v>
      </c>
      <c r="D203" s="63" t="s">
        <v>782</v>
      </c>
      <c r="E203" s="63" t="s">
        <v>1071</v>
      </c>
      <c r="F203" s="64">
        <v>7</v>
      </c>
      <c r="G203" s="64" t="s">
        <v>1070</v>
      </c>
    </row>
    <row r="204" spans="1:7" x14ac:dyDescent="0.25">
      <c r="A204" s="61" t="s">
        <v>871</v>
      </c>
      <c r="B204" s="61" t="s">
        <v>872</v>
      </c>
      <c r="C204" s="62">
        <v>20407</v>
      </c>
      <c r="D204" s="63" t="s">
        <v>783</v>
      </c>
      <c r="E204" s="63" t="s">
        <v>1072</v>
      </c>
      <c r="F204" s="64">
        <v>7</v>
      </c>
      <c r="G204" s="64" t="s">
        <v>1070</v>
      </c>
    </row>
    <row r="205" spans="1:7" x14ac:dyDescent="0.25">
      <c r="A205" s="61" t="s">
        <v>871</v>
      </c>
      <c r="B205" s="61" t="s">
        <v>872</v>
      </c>
      <c r="C205" s="62">
        <v>20408</v>
      </c>
      <c r="D205" s="63" t="s">
        <v>774</v>
      </c>
      <c r="E205" s="63" t="s">
        <v>775</v>
      </c>
      <c r="F205" s="64">
        <v>6</v>
      </c>
      <c r="G205" s="64" t="s">
        <v>1070</v>
      </c>
    </row>
    <row r="206" spans="1:7" x14ac:dyDescent="0.25">
      <c r="A206" s="61" t="s">
        <v>871</v>
      </c>
      <c r="B206" s="61" t="s">
        <v>872</v>
      </c>
      <c r="C206" s="62">
        <v>20409</v>
      </c>
      <c r="D206" s="63" t="s">
        <v>776</v>
      </c>
      <c r="E206" s="63" t="s">
        <v>777</v>
      </c>
      <c r="F206" s="64">
        <v>7</v>
      </c>
      <c r="G206" s="64" t="s">
        <v>1070</v>
      </c>
    </row>
    <row r="207" spans="1:7" x14ac:dyDescent="0.25">
      <c r="A207" s="61" t="s">
        <v>871</v>
      </c>
      <c r="B207" s="61" t="s">
        <v>872</v>
      </c>
      <c r="C207" s="62">
        <v>20410</v>
      </c>
      <c r="D207" s="63" t="s">
        <v>785</v>
      </c>
      <c r="E207" s="63" t="s">
        <v>786</v>
      </c>
      <c r="F207" s="64">
        <v>6</v>
      </c>
      <c r="G207" s="64" t="s">
        <v>1070</v>
      </c>
    </row>
    <row r="208" spans="1:7" x14ac:dyDescent="0.25">
      <c r="A208" s="61" t="s">
        <v>871</v>
      </c>
      <c r="B208" s="61" t="s">
        <v>872</v>
      </c>
      <c r="C208" s="62">
        <v>20411</v>
      </c>
      <c r="D208" s="63" t="s">
        <v>787</v>
      </c>
      <c r="E208" s="63" t="s">
        <v>788</v>
      </c>
      <c r="F208" s="64">
        <v>7</v>
      </c>
      <c r="G208" s="64" t="s">
        <v>1070</v>
      </c>
    </row>
    <row r="209" spans="1:7" x14ac:dyDescent="0.25">
      <c r="A209" s="61" t="s">
        <v>871</v>
      </c>
      <c r="B209" s="61" t="s">
        <v>872</v>
      </c>
      <c r="C209" s="62">
        <v>20412</v>
      </c>
      <c r="D209" s="63" t="s">
        <v>784</v>
      </c>
      <c r="E209" s="63" t="s">
        <v>1073</v>
      </c>
      <c r="F209" s="64">
        <v>7</v>
      </c>
      <c r="G209" s="64" t="s">
        <v>1070</v>
      </c>
    </row>
    <row r="210" spans="1:7" x14ac:dyDescent="0.25">
      <c r="A210" s="61" t="s">
        <v>871</v>
      </c>
      <c r="B210" s="61" t="s">
        <v>872</v>
      </c>
      <c r="C210" s="62">
        <v>20501</v>
      </c>
      <c r="D210" s="63" t="s">
        <v>791</v>
      </c>
      <c r="E210" s="63" t="s">
        <v>792</v>
      </c>
      <c r="F210" s="64" t="s">
        <v>0</v>
      </c>
      <c r="G210" s="64" t="s">
        <v>1074</v>
      </c>
    </row>
    <row r="211" spans="1:7" x14ac:dyDescent="0.25">
      <c r="A211" s="61" t="s">
        <v>871</v>
      </c>
      <c r="B211" s="61" t="s">
        <v>872</v>
      </c>
      <c r="C211" s="62">
        <v>20502</v>
      </c>
      <c r="D211" s="63" t="s">
        <v>789</v>
      </c>
      <c r="E211" s="63" t="s">
        <v>790</v>
      </c>
      <c r="F211" s="64">
        <v>4</v>
      </c>
      <c r="G211" s="64" t="s">
        <v>1074</v>
      </c>
    </row>
    <row r="212" spans="1:7" x14ac:dyDescent="0.25">
      <c r="A212" s="61" t="s">
        <v>871</v>
      </c>
      <c r="B212" s="61" t="s">
        <v>872</v>
      </c>
      <c r="C212" s="62">
        <v>20503</v>
      </c>
      <c r="D212" s="63" t="s">
        <v>793</v>
      </c>
      <c r="E212" s="63" t="s">
        <v>794</v>
      </c>
      <c r="F212" s="64">
        <v>7</v>
      </c>
      <c r="G212" s="64" t="s">
        <v>1074</v>
      </c>
    </row>
    <row r="213" spans="1:7" x14ac:dyDescent="0.25">
      <c r="A213" s="61" t="s">
        <v>871</v>
      </c>
      <c r="B213" s="61" t="s">
        <v>872</v>
      </c>
      <c r="C213" s="62">
        <v>20504</v>
      </c>
      <c r="D213" s="63" t="s">
        <v>795</v>
      </c>
      <c r="E213" s="63" t="s">
        <v>796</v>
      </c>
      <c r="F213" s="64">
        <v>4</v>
      </c>
      <c r="G213" s="64" t="s">
        <v>1074</v>
      </c>
    </row>
    <row r="214" spans="1:7" x14ac:dyDescent="0.25">
      <c r="A214" s="61" t="s">
        <v>871</v>
      </c>
      <c r="B214" s="61" t="s">
        <v>872</v>
      </c>
      <c r="C214" s="62">
        <v>20505</v>
      </c>
      <c r="D214" s="63" t="s">
        <v>797</v>
      </c>
      <c r="E214" s="63" t="s">
        <v>798</v>
      </c>
      <c r="F214" s="64">
        <v>7</v>
      </c>
      <c r="G214" s="64" t="s">
        <v>1074</v>
      </c>
    </row>
    <row r="215" spans="1:7" x14ac:dyDescent="0.25">
      <c r="A215" s="61" t="s">
        <v>871</v>
      </c>
      <c r="B215" s="61" t="s">
        <v>872</v>
      </c>
      <c r="C215" s="62">
        <v>20601</v>
      </c>
      <c r="D215" s="63" t="s">
        <v>801</v>
      </c>
      <c r="E215" s="63" t="s">
        <v>802</v>
      </c>
      <c r="F215" s="64" t="s">
        <v>0</v>
      </c>
      <c r="G215" s="64" t="s">
        <v>1075</v>
      </c>
    </row>
    <row r="216" spans="1:7" x14ac:dyDescent="0.25">
      <c r="A216" s="61" t="s">
        <v>871</v>
      </c>
      <c r="B216" s="61" t="s">
        <v>872</v>
      </c>
      <c r="C216" s="62">
        <v>20602</v>
      </c>
      <c r="D216" s="63" t="s">
        <v>799</v>
      </c>
      <c r="E216" s="63" t="s">
        <v>800</v>
      </c>
      <c r="F216" s="64">
        <v>5</v>
      </c>
      <c r="G216" s="64" t="s">
        <v>1075</v>
      </c>
    </row>
    <row r="217" spans="1:7" x14ac:dyDescent="0.25">
      <c r="A217" s="61" t="s">
        <v>871</v>
      </c>
      <c r="B217" s="61" t="s">
        <v>872</v>
      </c>
      <c r="C217" s="62">
        <v>20603</v>
      </c>
      <c r="D217" s="63" t="s">
        <v>803</v>
      </c>
      <c r="E217" s="63" t="s">
        <v>804</v>
      </c>
      <c r="F217" s="64">
        <v>7</v>
      </c>
      <c r="G217" s="64" t="s">
        <v>1075</v>
      </c>
    </row>
    <row r="218" spans="1:7" x14ac:dyDescent="0.25">
      <c r="A218" s="61" t="s">
        <v>871</v>
      </c>
      <c r="B218" s="61" t="s">
        <v>872</v>
      </c>
      <c r="C218" s="62">
        <v>20604</v>
      </c>
      <c r="D218" s="63" t="s">
        <v>805</v>
      </c>
      <c r="E218" s="63" t="s">
        <v>806</v>
      </c>
      <c r="F218" s="64">
        <v>7</v>
      </c>
      <c r="G218" s="64" t="s">
        <v>1075</v>
      </c>
    </row>
    <row r="219" spans="1:7" x14ac:dyDescent="0.25">
      <c r="A219" s="61" t="s">
        <v>871</v>
      </c>
      <c r="B219" s="61" t="s">
        <v>872</v>
      </c>
      <c r="C219" s="62">
        <v>20605</v>
      </c>
      <c r="D219" s="63" t="s">
        <v>807</v>
      </c>
      <c r="E219" s="63" t="s">
        <v>808</v>
      </c>
      <c r="F219" s="64">
        <v>7</v>
      </c>
      <c r="G219" s="64" t="s">
        <v>1075</v>
      </c>
    </row>
    <row r="220" spans="1:7" x14ac:dyDescent="0.25">
      <c r="A220" s="61" t="s">
        <v>871</v>
      </c>
      <c r="B220" s="61" t="s">
        <v>872</v>
      </c>
      <c r="C220" s="62">
        <v>20701</v>
      </c>
      <c r="D220" s="63" t="s">
        <v>829</v>
      </c>
      <c r="E220" s="63" t="s">
        <v>830</v>
      </c>
      <c r="F220" s="64" t="s">
        <v>0</v>
      </c>
      <c r="G220" s="64" t="s">
        <v>1076</v>
      </c>
    </row>
    <row r="221" spans="1:7" x14ac:dyDescent="0.25">
      <c r="A221" s="61" t="s">
        <v>871</v>
      </c>
      <c r="B221" s="61" t="s">
        <v>872</v>
      </c>
      <c r="C221" s="62">
        <v>20702</v>
      </c>
      <c r="D221" s="63" t="s">
        <v>809</v>
      </c>
      <c r="E221" s="63" t="s">
        <v>810</v>
      </c>
      <c r="F221" s="64">
        <v>5</v>
      </c>
      <c r="G221" s="64" t="s">
        <v>1076</v>
      </c>
    </row>
    <row r="222" spans="1:7" x14ac:dyDescent="0.25">
      <c r="A222" s="61" t="s">
        <v>871</v>
      </c>
      <c r="B222" s="61" t="s">
        <v>872</v>
      </c>
      <c r="C222" s="62">
        <v>20703</v>
      </c>
      <c r="D222" s="63" t="s">
        <v>811</v>
      </c>
      <c r="E222" s="63" t="s">
        <v>812</v>
      </c>
      <c r="F222" s="64">
        <v>7</v>
      </c>
      <c r="G222" s="64" t="s">
        <v>1076</v>
      </c>
    </row>
    <row r="223" spans="1:7" x14ac:dyDescent="0.25">
      <c r="A223" s="61" t="s">
        <v>871</v>
      </c>
      <c r="B223" s="61" t="s">
        <v>872</v>
      </c>
      <c r="C223" s="62">
        <v>20704</v>
      </c>
      <c r="D223" s="63" t="s">
        <v>813</v>
      </c>
      <c r="E223" s="63" t="s">
        <v>814</v>
      </c>
      <c r="F223" s="64">
        <v>6</v>
      </c>
      <c r="G223" s="64" t="s">
        <v>1076</v>
      </c>
    </row>
    <row r="224" spans="1:7" x14ac:dyDescent="0.25">
      <c r="A224" s="61" t="s">
        <v>871</v>
      </c>
      <c r="B224" s="61" t="s">
        <v>872</v>
      </c>
      <c r="C224" s="62">
        <v>20705</v>
      </c>
      <c r="D224" s="63" t="s">
        <v>815</v>
      </c>
      <c r="E224" s="63" t="s">
        <v>816</v>
      </c>
      <c r="F224" s="64">
        <v>6</v>
      </c>
      <c r="G224" s="64" t="s">
        <v>1076</v>
      </c>
    </row>
    <row r="225" spans="1:7" x14ac:dyDescent="0.25">
      <c r="A225" s="61" t="s">
        <v>871</v>
      </c>
      <c r="B225" s="61" t="s">
        <v>872</v>
      </c>
      <c r="C225" s="62">
        <v>20706</v>
      </c>
      <c r="D225" s="63" t="s">
        <v>817</v>
      </c>
      <c r="E225" s="63" t="s">
        <v>818</v>
      </c>
      <c r="F225" s="64">
        <v>7</v>
      </c>
      <c r="G225" s="64" t="s">
        <v>1076</v>
      </c>
    </row>
    <row r="226" spans="1:7" x14ac:dyDescent="0.25">
      <c r="A226" s="61" t="s">
        <v>871</v>
      </c>
      <c r="B226" s="61" t="s">
        <v>872</v>
      </c>
      <c r="C226" s="62">
        <v>20707</v>
      </c>
      <c r="D226" s="63" t="s">
        <v>819</v>
      </c>
      <c r="E226" s="63" t="s">
        <v>820</v>
      </c>
      <c r="F226" s="64">
        <v>7</v>
      </c>
      <c r="G226" s="64" t="s">
        <v>1076</v>
      </c>
    </row>
    <row r="227" spans="1:7" x14ac:dyDescent="0.25">
      <c r="A227" s="61" t="s">
        <v>871</v>
      </c>
      <c r="B227" s="61" t="s">
        <v>872</v>
      </c>
      <c r="C227" s="62">
        <v>20708</v>
      </c>
      <c r="D227" s="63" t="s">
        <v>821</v>
      </c>
      <c r="E227" s="63" t="s">
        <v>822</v>
      </c>
      <c r="F227" s="64">
        <v>7</v>
      </c>
      <c r="G227" s="64" t="s">
        <v>1076</v>
      </c>
    </row>
    <row r="228" spans="1:7" x14ac:dyDescent="0.25">
      <c r="A228" s="61" t="s">
        <v>871</v>
      </c>
      <c r="B228" s="61" t="s">
        <v>872</v>
      </c>
      <c r="C228" s="62">
        <v>20709</v>
      </c>
      <c r="D228" s="63" t="s">
        <v>823</v>
      </c>
      <c r="E228" s="63" t="s">
        <v>824</v>
      </c>
      <c r="F228" s="64">
        <v>6</v>
      </c>
      <c r="G228" s="64" t="s">
        <v>1076</v>
      </c>
    </row>
    <row r="229" spans="1:7" x14ac:dyDescent="0.25">
      <c r="A229" s="61" t="s">
        <v>871</v>
      </c>
      <c r="B229" s="61" t="s">
        <v>872</v>
      </c>
      <c r="C229" s="62">
        <v>20710</v>
      </c>
      <c r="D229" s="63" t="s">
        <v>825</v>
      </c>
      <c r="E229" s="63" t="s">
        <v>826</v>
      </c>
      <c r="F229" s="64">
        <v>7</v>
      </c>
      <c r="G229" s="64" t="s">
        <v>1076</v>
      </c>
    </row>
    <row r="230" spans="1:7" x14ac:dyDescent="0.25">
      <c r="A230" s="61" t="s">
        <v>871</v>
      </c>
      <c r="B230" s="61" t="s">
        <v>872</v>
      </c>
      <c r="C230" s="62">
        <v>20711</v>
      </c>
      <c r="D230" s="63" t="s">
        <v>827</v>
      </c>
      <c r="E230" s="63" t="s">
        <v>828</v>
      </c>
      <c r="F230" s="64">
        <v>7</v>
      </c>
      <c r="G230" s="64" t="s">
        <v>1076</v>
      </c>
    </row>
    <row r="231" spans="1:7" x14ac:dyDescent="0.25">
      <c r="A231" s="61" t="s">
        <v>871</v>
      </c>
      <c r="B231" s="61" t="s">
        <v>872</v>
      </c>
      <c r="C231" s="62">
        <v>20801</v>
      </c>
      <c r="D231" s="63" t="s">
        <v>831</v>
      </c>
      <c r="E231" s="63" t="s">
        <v>832</v>
      </c>
      <c r="F231" s="64">
        <v>6</v>
      </c>
      <c r="G231" s="64" t="s">
        <v>1077</v>
      </c>
    </row>
    <row r="232" spans="1:7" x14ac:dyDescent="0.25">
      <c r="A232" s="61" t="s">
        <v>871</v>
      </c>
      <c r="B232" s="61" t="s">
        <v>872</v>
      </c>
      <c r="C232" s="62">
        <v>20802</v>
      </c>
      <c r="D232" s="63" t="s">
        <v>833</v>
      </c>
      <c r="E232" s="63" t="s">
        <v>834</v>
      </c>
      <c r="F232" s="64">
        <v>6</v>
      </c>
      <c r="G232" s="64" t="s">
        <v>1077</v>
      </c>
    </row>
    <row r="233" spans="1:7" x14ac:dyDescent="0.25">
      <c r="A233" s="61" t="s">
        <v>871</v>
      </c>
      <c r="B233" s="61" t="s">
        <v>872</v>
      </c>
      <c r="C233" s="62">
        <v>20803</v>
      </c>
      <c r="D233" s="63" t="s">
        <v>835</v>
      </c>
      <c r="E233" s="63" t="s">
        <v>836</v>
      </c>
      <c r="F233" s="64">
        <v>7</v>
      </c>
      <c r="G233" s="64" t="s">
        <v>1077</v>
      </c>
    </row>
    <row r="234" spans="1:7" x14ac:dyDescent="0.25">
      <c r="A234" s="61" t="s">
        <v>871</v>
      </c>
      <c r="B234" s="61" t="s">
        <v>872</v>
      </c>
      <c r="C234" s="62">
        <v>20804</v>
      </c>
      <c r="D234" s="63" t="s">
        <v>837</v>
      </c>
      <c r="E234" s="63" t="s">
        <v>838</v>
      </c>
      <c r="F234" s="64">
        <v>7</v>
      </c>
      <c r="G234" s="64" t="s">
        <v>1077</v>
      </c>
    </row>
    <row r="235" spans="1:7" x14ac:dyDescent="0.25">
      <c r="A235" s="61" t="s">
        <v>871</v>
      </c>
      <c r="B235" s="61" t="s">
        <v>872</v>
      </c>
      <c r="C235" s="62">
        <v>20805</v>
      </c>
      <c r="D235" s="63" t="s">
        <v>839</v>
      </c>
      <c r="E235" s="63" t="s">
        <v>840</v>
      </c>
      <c r="F235" s="64">
        <v>7</v>
      </c>
      <c r="G235" s="64" t="s">
        <v>1077</v>
      </c>
    </row>
    <row r="236" spans="1:7" x14ac:dyDescent="0.25">
      <c r="A236" s="61" t="s">
        <v>871</v>
      </c>
      <c r="B236" s="61" t="s">
        <v>872</v>
      </c>
      <c r="C236" s="62">
        <v>20806</v>
      </c>
      <c r="D236" s="63" t="s">
        <v>841</v>
      </c>
      <c r="E236" s="63" t="s">
        <v>842</v>
      </c>
      <c r="F236" s="64">
        <v>7</v>
      </c>
      <c r="G236" s="64" t="s">
        <v>1077</v>
      </c>
    </row>
    <row r="237" spans="1:7" x14ac:dyDescent="0.25">
      <c r="A237" s="61" t="s">
        <v>871</v>
      </c>
      <c r="B237" s="61" t="s">
        <v>872</v>
      </c>
      <c r="C237" s="62">
        <v>20807</v>
      </c>
      <c r="D237" s="63" t="s">
        <v>843</v>
      </c>
      <c r="E237" s="63" t="s">
        <v>844</v>
      </c>
      <c r="F237" s="64">
        <v>7</v>
      </c>
      <c r="G237" s="64" t="s">
        <v>1077</v>
      </c>
    </row>
    <row r="238" spans="1:7" x14ac:dyDescent="0.25">
      <c r="A238" s="61" t="s">
        <v>871</v>
      </c>
      <c r="B238" s="61" t="s">
        <v>872</v>
      </c>
      <c r="C238" s="62">
        <v>20808</v>
      </c>
      <c r="D238" s="63" t="s">
        <v>845</v>
      </c>
      <c r="E238" s="63" t="s">
        <v>846</v>
      </c>
      <c r="F238" s="64">
        <v>7</v>
      </c>
      <c r="G238" s="64" t="s">
        <v>1077</v>
      </c>
    </row>
    <row r="239" spans="1:7" x14ac:dyDescent="0.25">
      <c r="A239" s="61" t="s">
        <v>871</v>
      </c>
      <c r="B239" s="61" t="s">
        <v>872</v>
      </c>
      <c r="C239" s="62">
        <v>20809</v>
      </c>
      <c r="D239" s="63" t="s">
        <v>847</v>
      </c>
      <c r="E239" s="63" t="s">
        <v>848</v>
      </c>
      <c r="F239" s="64">
        <v>7</v>
      </c>
      <c r="G239" s="64" t="s">
        <v>1077</v>
      </c>
    </row>
    <row r="240" spans="1:7" x14ac:dyDescent="0.25">
      <c r="A240" s="61" t="s">
        <v>871</v>
      </c>
      <c r="B240" s="61" t="s">
        <v>872</v>
      </c>
      <c r="C240" s="62">
        <v>20810</v>
      </c>
      <c r="D240" s="63" t="s">
        <v>849</v>
      </c>
      <c r="E240" s="63" t="s">
        <v>850</v>
      </c>
      <c r="F240" s="64">
        <v>7</v>
      </c>
      <c r="G240" s="64" t="s">
        <v>1077</v>
      </c>
    </row>
    <row r="241" spans="1:7" x14ac:dyDescent="0.25">
      <c r="A241" s="61" t="s">
        <v>871</v>
      </c>
      <c r="B241" s="61" t="s">
        <v>872</v>
      </c>
      <c r="C241" s="62">
        <v>20901</v>
      </c>
      <c r="D241" s="63" t="s">
        <v>851</v>
      </c>
      <c r="E241" s="63" t="s">
        <v>852</v>
      </c>
      <c r="F241" s="64">
        <v>7</v>
      </c>
      <c r="G241" s="64" t="s">
        <v>1078</v>
      </c>
    </row>
    <row r="242" spans="1:7" x14ac:dyDescent="0.25">
      <c r="A242" s="61" t="s">
        <v>871</v>
      </c>
      <c r="B242" s="61" t="s">
        <v>872</v>
      </c>
      <c r="C242" s="62">
        <v>20902</v>
      </c>
      <c r="D242" s="63" t="s">
        <v>853</v>
      </c>
      <c r="E242" s="63" t="s">
        <v>854</v>
      </c>
      <c r="F242" s="64">
        <v>7</v>
      </c>
      <c r="G242" s="64" t="s">
        <v>1078</v>
      </c>
    </row>
    <row r="243" spans="1:7" x14ac:dyDescent="0.25">
      <c r="A243" s="61" t="s">
        <v>871</v>
      </c>
      <c r="B243" s="61" t="s">
        <v>872</v>
      </c>
      <c r="C243" s="62">
        <v>20903</v>
      </c>
      <c r="D243" s="63" t="s">
        <v>855</v>
      </c>
      <c r="E243" s="63" t="s">
        <v>856</v>
      </c>
      <c r="F243" s="64">
        <v>7</v>
      </c>
      <c r="G243" s="64" t="s">
        <v>1078</v>
      </c>
    </row>
    <row r="244" spans="1:7" x14ac:dyDescent="0.25">
      <c r="A244" s="61" t="s">
        <v>871</v>
      </c>
      <c r="B244" s="61" t="s">
        <v>872</v>
      </c>
      <c r="C244" s="62">
        <v>20904</v>
      </c>
      <c r="D244" s="63" t="s">
        <v>857</v>
      </c>
      <c r="E244" s="63" t="s">
        <v>858</v>
      </c>
      <c r="F244" s="64">
        <v>7</v>
      </c>
      <c r="G244" s="64" t="s">
        <v>1078</v>
      </c>
    </row>
    <row r="245" spans="1:7" x14ac:dyDescent="0.25">
      <c r="A245" s="61" t="s">
        <v>871</v>
      </c>
      <c r="B245" s="61" t="s">
        <v>872</v>
      </c>
      <c r="C245" s="62">
        <v>20905</v>
      </c>
      <c r="D245" s="63" t="s">
        <v>859</v>
      </c>
      <c r="E245" s="63" t="s">
        <v>860</v>
      </c>
      <c r="F245" s="64">
        <v>7</v>
      </c>
      <c r="G245" s="64" t="s">
        <v>1078</v>
      </c>
    </row>
    <row r="246" spans="1:7" x14ac:dyDescent="0.25">
      <c r="A246" s="61" t="s">
        <v>871</v>
      </c>
      <c r="B246" s="61" t="s">
        <v>872</v>
      </c>
      <c r="C246" s="62">
        <v>20906</v>
      </c>
      <c r="D246" s="63" t="s">
        <v>861</v>
      </c>
      <c r="E246" s="63" t="s">
        <v>862</v>
      </c>
      <c r="F246" s="64">
        <v>7</v>
      </c>
      <c r="G246" s="64" t="s">
        <v>1078</v>
      </c>
    </row>
    <row r="247" spans="1:7" x14ac:dyDescent="0.25">
      <c r="A247" s="61" t="s">
        <v>871</v>
      </c>
      <c r="B247" s="61" t="s">
        <v>872</v>
      </c>
      <c r="C247" s="62">
        <v>20907</v>
      </c>
      <c r="D247" s="63" t="s">
        <v>863</v>
      </c>
      <c r="E247" s="63" t="s">
        <v>864</v>
      </c>
      <c r="F247" s="64">
        <v>7</v>
      </c>
      <c r="G247" s="64" t="s">
        <v>1078</v>
      </c>
    </row>
    <row r="248" spans="1:7" x14ac:dyDescent="0.25">
      <c r="A248" s="61" t="s">
        <v>871</v>
      </c>
      <c r="B248" s="61" t="s">
        <v>872</v>
      </c>
      <c r="C248" s="4">
        <v>20908</v>
      </c>
      <c r="D248" s="63" t="s">
        <v>865</v>
      </c>
      <c r="E248" s="63" t="s">
        <v>866</v>
      </c>
      <c r="F248" s="64">
        <v>7</v>
      </c>
      <c r="G248" s="64" t="s">
        <v>1078</v>
      </c>
    </row>
    <row r="249" spans="1:7" x14ac:dyDescent="0.25">
      <c r="A249" s="61" t="s">
        <v>871</v>
      </c>
      <c r="B249" s="61" t="s">
        <v>872</v>
      </c>
      <c r="C249" s="4">
        <v>20909</v>
      </c>
      <c r="D249" s="63" t="s">
        <v>867</v>
      </c>
      <c r="E249" s="63" t="s">
        <v>868</v>
      </c>
      <c r="F249" s="64">
        <v>7</v>
      </c>
      <c r="G249" s="64" t="s">
        <v>1078</v>
      </c>
    </row>
    <row r="250" spans="1:7" x14ac:dyDescent="0.25">
      <c r="A250" s="61" t="s">
        <v>871</v>
      </c>
      <c r="B250" s="61" t="s">
        <v>872</v>
      </c>
      <c r="C250" s="4">
        <v>20910</v>
      </c>
      <c r="D250" s="63" t="s">
        <v>869</v>
      </c>
      <c r="E250" s="63" t="s">
        <v>870</v>
      </c>
      <c r="F250" s="64">
        <v>7</v>
      </c>
      <c r="G250" s="64" t="s">
        <v>1078</v>
      </c>
    </row>
    <row r="251" spans="1:7" x14ac:dyDescent="0.25">
      <c r="A251" s="61" t="s">
        <v>978</v>
      </c>
      <c r="B251" s="61" t="s">
        <v>979</v>
      </c>
      <c r="C251" s="4">
        <v>30101</v>
      </c>
      <c r="D251" s="63" t="s">
        <v>59</v>
      </c>
      <c r="E251" s="63" t="s">
        <v>58</v>
      </c>
      <c r="F251" s="64" t="s">
        <v>0</v>
      </c>
      <c r="G251" s="64" t="s">
        <v>1079</v>
      </c>
    </row>
    <row r="252" spans="1:7" x14ac:dyDescent="0.25">
      <c r="A252" s="61" t="s">
        <v>978</v>
      </c>
      <c r="B252" s="61" t="s">
        <v>979</v>
      </c>
      <c r="C252" s="62">
        <v>30102</v>
      </c>
      <c r="D252" s="63" t="s">
        <v>908</v>
      </c>
      <c r="E252" s="63" t="s">
        <v>60</v>
      </c>
      <c r="F252" s="64">
        <v>4</v>
      </c>
      <c r="G252" s="64" t="s">
        <v>1079</v>
      </c>
    </row>
    <row r="253" spans="1:7" x14ac:dyDescent="0.25">
      <c r="A253" s="61" t="s">
        <v>978</v>
      </c>
      <c r="B253" s="61" t="s">
        <v>979</v>
      </c>
      <c r="C253" s="62">
        <v>30103</v>
      </c>
      <c r="D253" s="63" t="s">
        <v>63</v>
      </c>
      <c r="E253" s="63" t="s">
        <v>62</v>
      </c>
      <c r="F253" s="64">
        <v>6</v>
      </c>
      <c r="G253" s="64" t="s">
        <v>1079</v>
      </c>
    </row>
    <row r="254" spans="1:7" x14ac:dyDescent="0.25">
      <c r="A254" s="61" t="s">
        <v>978</v>
      </c>
      <c r="B254" s="61" t="s">
        <v>979</v>
      </c>
      <c r="C254" s="4">
        <v>30104</v>
      </c>
      <c r="D254" s="63" t="s">
        <v>909</v>
      </c>
      <c r="E254" s="63" t="s">
        <v>910</v>
      </c>
      <c r="F254" s="64">
        <v>7</v>
      </c>
      <c r="G254" s="64" t="s">
        <v>1079</v>
      </c>
    </row>
    <row r="255" spans="1:7" x14ac:dyDescent="0.25">
      <c r="A255" s="61" t="s">
        <v>978</v>
      </c>
      <c r="B255" s="61" t="s">
        <v>979</v>
      </c>
      <c r="C255" s="4">
        <v>30105</v>
      </c>
      <c r="D255" s="63" t="s">
        <v>911</v>
      </c>
      <c r="E255" s="63" t="s">
        <v>912</v>
      </c>
      <c r="F255" s="64" t="s">
        <v>0</v>
      </c>
      <c r="G255" s="64" t="s">
        <v>1079</v>
      </c>
    </row>
    <row r="256" spans="1:7" x14ac:dyDescent="0.25">
      <c r="A256" s="61" t="s">
        <v>978</v>
      </c>
      <c r="B256" s="61" t="s">
        <v>979</v>
      </c>
      <c r="C256" s="62">
        <v>30106</v>
      </c>
      <c r="D256" s="63" t="s">
        <v>913</v>
      </c>
      <c r="E256" s="63" t="s">
        <v>75</v>
      </c>
      <c r="F256" s="64">
        <v>4</v>
      </c>
      <c r="G256" s="64" t="s">
        <v>1079</v>
      </c>
    </row>
    <row r="257" spans="1:7" x14ac:dyDescent="0.25">
      <c r="A257" s="61" t="s">
        <v>978</v>
      </c>
      <c r="B257" s="61" t="s">
        <v>979</v>
      </c>
      <c r="C257" s="62">
        <v>30107</v>
      </c>
      <c r="D257" s="63" t="s">
        <v>65</v>
      </c>
      <c r="E257" s="63" t="s">
        <v>64</v>
      </c>
      <c r="F257" s="64" t="s">
        <v>0</v>
      </c>
      <c r="G257" s="64" t="s">
        <v>1079</v>
      </c>
    </row>
    <row r="258" spans="1:7" x14ac:dyDescent="0.25">
      <c r="A258" s="61" t="s">
        <v>978</v>
      </c>
      <c r="B258" s="61" t="s">
        <v>979</v>
      </c>
      <c r="C258" s="62">
        <v>30108</v>
      </c>
      <c r="D258" s="63" t="s">
        <v>74</v>
      </c>
      <c r="E258" s="63" t="s">
        <v>73</v>
      </c>
      <c r="F258" s="64">
        <v>5</v>
      </c>
      <c r="G258" s="64" t="s">
        <v>1079</v>
      </c>
    </row>
    <row r="259" spans="1:7" x14ac:dyDescent="0.25">
      <c r="A259" s="61" t="s">
        <v>978</v>
      </c>
      <c r="B259" s="61" t="s">
        <v>979</v>
      </c>
      <c r="C259" s="62">
        <v>30201</v>
      </c>
      <c r="D259" s="63" t="s">
        <v>914</v>
      </c>
      <c r="E259" s="63" t="s">
        <v>915</v>
      </c>
      <c r="F259" s="64">
        <v>4</v>
      </c>
      <c r="G259" s="64" t="s">
        <v>1080</v>
      </c>
    </row>
    <row r="260" spans="1:7" x14ac:dyDescent="0.25">
      <c r="A260" s="61" t="s">
        <v>978</v>
      </c>
      <c r="B260" s="61" t="s">
        <v>979</v>
      </c>
      <c r="C260" s="62">
        <v>30202</v>
      </c>
      <c r="D260" s="63" t="s">
        <v>916</v>
      </c>
      <c r="E260" s="63" t="s">
        <v>142</v>
      </c>
      <c r="F260" s="64">
        <v>5</v>
      </c>
      <c r="G260" s="64" t="s">
        <v>1080</v>
      </c>
    </row>
    <row r="261" spans="1:7" x14ac:dyDescent="0.25">
      <c r="A261" s="61" t="s">
        <v>978</v>
      </c>
      <c r="B261" s="61" t="s">
        <v>979</v>
      </c>
      <c r="C261" s="62">
        <v>30301</v>
      </c>
      <c r="D261" s="63" t="s">
        <v>917</v>
      </c>
      <c r="E261" s="63" t="s">
        <v>918</v>
      </c>
      <c r="F261" s="64">
        <v>5</v>
      </c>
      <c r="G261" s="64" t="s">
        <v>1081</v>
      </c>
    </row>
    <row r="262" spans="1:7" x14ac:dyDescent="0.25">
      <c r="A262" s="61" t="s">
        <v>978</v>
      </c>
      <c r="B262" s="61" t="s">
        <v>979</v>
      </c>
      <c r="C262" s="62">
        <v>30302</v>
      </c>
      <c r="D262" s="63" t="s">
        <v>921</v>
      </c>
      <c r="E262" s="63" t="s">
        <v>922</v>
      </c>
      <c r="F262" s="64">
        <v>6</v>
      </c>
      <c r="G262" s="64" t="s">
        <v>1081</v>
      </c>
    </row>
    <row r="263" spans="1:7" x14ac:dyDescent="0.25">
      <c r="A263" s="61" t="s">
        <v>978</v>
      </c>
      <c r="B263" s="61" t="s">
        <v>979</v>
      </c>
      <c r="C263" s="62">
        <v>30303</v>
      </c>
      <c r="D263" s="63" t="s">
        <v>919</v>
      </c>
      <c r="E263" s="63" t="s">
        <v>920</v>
      </c>
      <c r="F263" s="64">
        <v>6</v>
      </c>
      <c r="G263" s="64" t="s">
        <v>1081</v>
      </c>
    </row>
    <row r="264" spans="1:7" x14ac:dyDescent="0.25">
      <c r="A264" s="61" t="s">
        <v>978</v>
      </c>
      <c r="B264" s="61" t="s">
        <v>979</v>
      </c>
      <c r="C264" s="62">
        <v>30304</v>
      </c>
      <c r="D264" s="63" t="s">
        <v>923</v>
      </c>
      <c r="E264" s="63" t="s">
        <v>924</v>
      </c>
      <c r="F264" s="64">
        <v>7</v>
      </c>
      <c r="G264" s="64" t="s">
        <v>1081</v>
      </c>
    </row>
    <row r="265" spans="1:7" x14ac:dyDescent="0.25">
      <c r="A265" s="61" t="s">
        <v>978</v>
      </c>
      <c r="B265" s="61" t="s">
        <v>979</v>
      </c>
      <c r="C265" s="62">
        <v>30305</v>
      </c>
      <c r="D265" s="63" t="s">
        <v>265</v>
      </c>
      <c r="E265" s="63" t="s">
        <v>264</v>
      </c>
      <c r="F265" s="64">
        <v>6</v>
      </c>
      <c r="G265" s="64" t="s">
        <v>1081</v>
      </c>
    </row>
    <row r="266" spans="1:7" x14ac:dyDescent="0.25">
      <c r="A266" s="61" t="s">
        <v>978</v>
      </c>
      <c r="B266" s="61" t="s">
        <v>979</v>
      </c>
      <c r="C266" s="62">
        <v>30306</v>
      </c>
      <c r="D266" s="63" t="s">
        <v>925</v>
      </c>
      <c r="E266" s="63" t="s">
        <v>1059</v>
      </c>
      <c r="F266" s="64">
        <v>7</v>
      </c>
      <c r="G266" s="64" t="s">
        <v>1081</v>
      </c>
    </row>
    <row r="267" spans="1:7" x14ac:dyDescent="0.25">
      <c r="A267" s="61" t="s">
        <v>978</v>
      </c>
      <c r="B267" s="61" t="s">
        <v>979</v>
      </c>
      <c r="C267" s="62">
        <v>30307</v>
      </c>
      <c r="D267" s="63" t="s">
        <v>926</v>
      </c>
      <c r="E267" s="63" t="s">
        <v>927</v>
      </c>
      <c r="F267" s="64">
        <v>6</v>
      </c>
      <c r="G267" s="64" t="s">
        <v>1081</v>
      </c>
    </row>
    <row r="268" spans="1:7" x14ac:dyDescent="0.25">
      <c r="A268" s="61" t="s">
        <v>978</v>
      </c>
      <c r="B268" s="61" t="s">
        <v>979</v>
      </c>
      <c r="C268" s="62">
        <v>30308</v>
      </c>
      <c r="D268" s="63" t="s">
        <v>928</v>
      </c>
      <c r="E268" s="63" t="s">
        <v>929</v>
      </c>
      <c r="F268" s="64">
        <v>7</v>
      </c>
      <c r="G268" s="64" t="s">
        <v>1081</v>
      </c>
    </row>
    <row r="269" spans="1:7" x14ac:dyDescent="0.25">
      <c r="A269" s="61" t="s">
        <v>978</v>
      </c>
      <c r="B269" s="61" t="s">
        <v>979</v>
      </c>
      <c r="C269" s="62">
        <v>30309</v>
      </c>
      <c r="D269" s="63" t="s">
        <v>930</v>
      </c>
      <c r="E269" s="63" t="s">
        <v>931</v>
      </c>
      <c r="F269" s="64">
        <v>7</v>
      </c>
      <c r="G269" s="64" t="s">
        <v>1081</v>
      </c>
    </row>
    <row r="270" spans="1:7" x14ac:dyDescent="0.25">
      <c r="A270" s="61" t="s">
        <v>978</v>
      </c>
      <c r="B270" s="61" t="s">
        <v>979</v>
      </c>
      <c r="C270" s="62">
        <v>30310</v>
      </c>
      <c r="D270" s="63" t="s">
        <v>932</v>
      </c>
      <c r="E270" s="63" t="s">
        <v>933</v>
      </c>
      <c r="F270" s="64">
        <v>7</v>
      </c>
      <c r="G270" s="64" t="s">
        <v>1081</v>
      </c>
    </row>
    <row r="271" spans="1:7" x14ac:dyDescent="0.25">
      <c r="A271" s="61" t="s">
        <v>978</v>
      </c>
      <c r="B271" s="61" t="s">
        <v>979</v>
      </c>
      <c r="C271" s="62">
        <v>30311</v>
      </c>
      <c r="D271" s="63" t="s">
        <v>934</v>
      </c>
      <c r="E271" s="63" t="s">
        <v>935</v>
      </c>
      <c r="F271" s="64">
        <v>7</v>
      </c>
      <c r="G271" s="64" t="s">
        <v>1081</v>
      </c>
    </row>
    <row r="272" spans="1:7" x14ac:dyDescent="0.25">
      <c r="A272" s="61" t="s">
        <v>978</v>
      </c>
      <c r="B272" s="61" t="s">
        <v>979</v>
      </c>
      <c r="C272" s="62">
        <v>30312</v>
      </c>
      <c r="D272" s="63" t="s">
        <v>936</v>
      </c>
      <c r="E272" s="63" t="s">
        <v>937</v>
      </c>
      <c r="F272" s="64">
        <v>7</v>
      </c>
      <c r="G272" s="64" t="s">
        <v>1081</v>
      </c>
    </row>
    <row r="273" spans="1:7" x14ac:dyDescent="0.25">
      <c r="A273" s="61" t="s">
        <v>978</v>
      </c>
      <c r="B273" s="61" t="s">
        <v>979</v>
      </c>
      <c r="C273" s="62">
        <v>30401</v>
      </c>
      <c r="D273" s="63" t="s">
        <v>938</v>
      </c>
      <c r="E273" s="63" t="s">
        <v>939</v>
      </c>
      <c r="F273" s="64">
        <v>6</v>
      </c>
      <c r="G273" s="64" t="s">
        <v>1082</v>
      </c>
    </row>
    <row r="274" spans="1:7" x14ac:dyDescent="0.25">
      <c r="A274" s="61" t="s">
        <v>978</v>
      </c>
      <c r="B274" s="61" t="s">
        <v>979</v>
      </c>
      <c r="C274" s="62">
        <v>30402</v>
      </c>
      <c r="D274" s="63" t="s">
        <v>1083</v>
      </c>
      <c r="E274" s="63" t="s">
        <v>954</v>
      </c>
      <c r="F274" s="64">
        <v>7</v>
      </c>
      <c r="G274" s="64" t="s">
        <v>1082</v>
      </c>
    </row>
    <row r="275" spans="1:7" x14ac:dyDescent="0.25">
      <c r="A275" s="61" t="s">
        <v>978</v>
      </c>
      <c r="B275" s="61" t="s">
        <v>979</v>
      </c>
      <c r="C275" s="62">
        <v>30403</v>
      </c>
      <c r="D275" s="63" t="s">
        <v>1085</v>
      </c>
      <c r="E275" s="63" t="s">
        <v>1084</v>
      </c>
      <c r="F275" s="64">
        <v>6</v>
      </c>
      <c r="G275" s="64" t="s">
        <v>1082</v>
      </c>
    </row>
    <row r="276" spans="1:7" x14ac:dyDescent="0.25">
      <c r="A276" s="61" t="s">
        <v>978</v>
      </c>
      <c r="B276" s="61" t="s">
        <v>979</v>
      </c>
      <c r="C276" s="62">
        <v>30404</v>
      </c>
      <c r="D276" s="63" t="s">
        <v>940</v>
      </c>
      <c r="E276" s="63" t="s">
        <v>941</v>
      </c>
      <c r="F276" s="64">
        <v>7</v>
      </c>
      <c r="G276" s="64" t="s">
        <v>1082</v>
      </c>
    </row>
    <row r="277" spans="1:7" x14ac:dyDescent="0.25">
      <c r="A277" s="61" t="s">
        <v>978</v>
      </c>
      <c r="B277" s="61" t="s">
        <v>979</v>
      </c>
      <c r="C277" s="62">
        <v>30405</v>
      </c>
      <c r="D277" s="63" t="s">
        <v>1086</v>
      </c>
      <c r="E277" s="63" t="s">
        <v>952</v>
      </c>
      <c r="F277" s="64">
        <v>7</v>
      </c>
      <c r="G277" s="64" t="s">
        <v>1082</v>
      </c>
    </row>
    <row r="278" spans="1:7" x14ac:dyDescent="0.25">
      <c r="A278" s="61" t="s">
        <v>978</v>
      </c>
      <c r="B278" s="61" t="s">
        <v>979</v>
      </c>
      <c r="C278" s="62">
        <v>30406</v>
      </c>
      <c r="D278" s="63" t="s">
        <v>1088</v>
      </c>
      <c r="E278" s="63" t="s">
        <v>1087</v>
      </c>
      <c r="F278" s="64">
        <v>7</v>
      </c>
      <c r="G278" s="64" t="s">
        <v>1082</v>
      </c>
    </row>
    <row r="279" spans="1:7" x14ac:dyDescent="0.25">
      <c r="A279" s="61" t="s">
        <v>978</v>
      </c>
      <c r="B279" s="61" t="s">
        <v>979</v>
      </c>
      <c r="C279" s="62">
        <v>30407</v>
      </c>
      <c r="D279" s="63" t="s">
        <v>942</v>
      </c>
      <c r="E279" s="63" t="s">
        <v>943</v>
      </c>
      <c r="F279" s="64">
        <v>7</v>
      </c>
      <c r="G279" s="64" t="s">
        <v>1082</v>
      </c>
    </row>
    <row r="280" spans="1:7" x14ac:dyDescent="0.25">
      <c r="A280" s="61" t="s">
        <v>978</v>
      </c>
      <c r="B280" s="61" t="s">
        <v>979</v>
      </c>
      <c r="C280" s="62">
        <v>30408</v>
      </c>
      <c r="D280" s="63" t="s">
        <v>944</v>
      </c>
      <c r="E280" s="63" t="s">
        <v>945</v>
      </c>
      <c r="F280" s="64">
        <v>7</v>
      </c>
      <c r="G280" s="64" t="s">
        <v>1082</v>
      </c>
    </row>
    <row r="281" spans="1:7" x14ac:dyDescent="0.25">
      <c r="A281" s="61" t="s">
        <v>978</v>
      </c>
      <c r="B281" s="61" t="s">
        <v>979</v>
      </c>
      <c r="C281" s="62">
        <v>30409</v>
      </c>
      <c r="D281" s="63" t="s">
        <v>1089</v>
      </c>
      <c r="E281" s="63" t="s">
        <v>950</v>
      </c>
      <c r="F281" s="64">
        <v>7</v>
      </c>
      <c r="G281" s="64" t="s">
        <v>1082</v>
      </c>
    </row>
    <row r="282" spans="1:7" x14ac:dyDescent="0.25">
      <c r="A282" s="61" t="s">
        <v>978</v>
      </c>
      <c r="B282" s="61" t="s">
        <v>979</v>
      </c>
      <c r="C282" s="62">
        <v>30410</v>
      </c>
      <c r="D282" s="63" t="s">
        <v>1091</v>
      </c>
      <c r="E282" s="63" t="s">
        <v>1090</v>
      </c>
      <c r="F282" s="64">
        <v>7</v>
      </c>
      <c r="G282" s="64" t="s">
        <v>1082</v>
      </c>
    </row>
    <row r="283" spans="1:7" x14ac:dyDescent="0.25">
      <c r="A283" s="61" t="s">
        <v>978</v>
      </c>
      <c r="B283" s="61" t="s">
        <v>979</v>
      </c>
      <c r="C283" s="62">
        <v>30411</v>
      </c>
      <c r="D283" s="63" t="s">
        <v>1092</v>
      </c>
      <c r="E283" s="63" t="s">
        <v>951</v>
      </c>
      <c r="F283" s="64">
        <v>7</v>
      </c>
      <c r="G283" s="64" t="s">
        <v>1082</v>
      </c>
    </row>
    <row r="284" spans="1:7" x14ac:dyDescent="0.25">
      <c r="A284" s="61" t="s">
        <v>978</v>
      </c>
      <c r="B284" s="61" t="s">
        <v>979</v>
      </c>
      <c r="C284" s="62">
        <v>30412</v>
      </c>
      <c r="D284" s="63" t="s">
        <v>1094</v>
      </c>
      <c r="E284" s="63" t="s">
        <v>1093</v>
      </c>
      <c r="F284" s="64">
        <v>7</v>
      </c>
      <c r="G284" s="64" t="s">
        <v>1082</v>
      </c>
    </row>
    <row r="285" spans="1:7" x14ac:dyDescent="0.25">
      <c r="A285" s="61" t="s">
        <v>978</v>
      </c>
      <c r="B285" s="61" t="s">
        <v>979</v>
      </c>
      <c r="C285" s="62">
        <v>30413</v>
      </c>
      <c r="D285" s="63" t="s">
        <v>946</v>
      </c>
      <c r="E285" s="63" t="s">
        <v>947</v>
      </c>
      <c r="F285" s="64">
        <v>7</v>
      </c>
      <c r="G285" s="64" t="s">
        <v>1082</v>
      </c>
    </row>
    <row r="286" spans="1:7" x14ac:dyDescent="0.25">
      <c r="A286" s="61" t="s">
        <v>978</v>
      </c>
      <c r="B286" s="61" t="s">
        <v>979</v>
      </c>
      <c r="C286" s="62" t="s">
        <v>1231</v>
      </c>
      <c r="D286" s="63" t="s">
        <v>1232</v>
      </c>
      <c r="E286" s="63" t="s">
        <v>1233</v>
      </c>
      <c r="F286" s="64">
        <v>7</v>
      </c>
      <c r="G286" s="64" t="s">
        <v>1082</v>
      </c>
    </row>
    <row r="287" spans="1:7" x14ac:dyDescent="0.25">
      <c r="A287" s="61" t="s">
        <v>978</v>
      </c>
      <c r="B287" s="61" t="s">
        <v>979</v>
      </c>
      <c r="C287" s="62">
        <v>30414</v>
      </c>
      <c r="D287" s="63" t="s">
        <v>948</v>
      </c>
      <c r="E287" s="63" t="s">
        <v>949</v>
      </c>
      <c r="F287" s="64">
        <v>7</v>
      </c>
      <c r="G287" s="64" t="s">
        <v>1082</v>
      </c>
    </row>
    <row r="288" spans="1:7" x14ac:dyDescent="0.25">
      <c r="A288" s="61" t="s">
        <v>978</v>
      </c>
      <c r="B288" s="61" t="s">
        <v>979</v>
      </c>
      <c r="C288" s="62">
        <v>30415</v>
      </c>
      <c r="D288" s="63" t="s">
        <v>1096</v>
      </c>
      <c r="E288" s="63" t="s">
        <v>1095</v>
      </c>
      <c r="F288" s="64">
        <v>7</v>
      </c>
      <c r="G288" s="64" t="s">
        <v>1082</v>
      </c>
    </row>
    <row r="289" spans="1:7" x14ac:dyDescent="0.25">
      <c r="A289" s="61" t="s">
        <v>978</v>
      </c>
      <c r="B289" s="61" t="s">
        <v>979</v>
      </c>
      <c r="C289" s="62">
        <v>30416</v>
      </c>
      <c r="D289" s="63" t="s">
        <v>1098</v>
      </c>
      <c r="E289" s="63" t="s">
        <v>1097</v>
      </c>
      <c r="F289" s="64">
        <v>7</v>
      </c>
      <c r="G289" s="64" t="s">
        <v>1082</v>
      </c>
    </row>
    <row r="290" spans="1:7" x14ac:dyDescent="0.25">
      <c r="A290" s="61" t="s">
        <v>978</v>
      </c>
      <c r="B290" s="61" t="s">
        <v>979</v>
      </c>
      <c r="C290" s="62">
        <v>30417</v>
      </c>
      <c r="D290" s="63" t="s">
        <v>1099</v>
      </c>
      <c r="E290" s="63" t="s">
        <v>953</v>
      </c>
      <c r="F290" s="64">
        <v>7</v>
      </c>
      <c r="G290" s="64" t="s">
        <v>1082</v>
      </c>
    </row>
    <row r="291" spans="1:7" x14ac:dyDescent="0.25">
      <c r="A291" s="61" t="s">
        <v>978</v>
      </c>
      <c r="B291" s="61" t="s">
        <v>979</v>
      </c>
      <c r="C291" s="62">
        <v>30418</v>
      </c>
      <c r="D291" s="63" t="s">
        <v>1101</v>
      </c>
      <c r="E291" s="63" t="s">
        <v>1100</v>
      </c>
      <c r="F291" s="64">
        <v>7</v>
      </c>
      <c r="G291" s="64" t="s">
        <v>1082</v>
      </c>
    </row>
    <row r="292" spans="1:7" x14ac:dyDescent="0.25">
      <c r="A292" s="61" t="s">
        <v>978</v>
      </c>
      <c r="B292" s="61" t="s">
        <v>979</v>
      </c>
      <c r="C292" s="62">
        <v>30419</v>
      </c>
      <c r="D292" s="63" t="s">
        <v>1103</v>
      </c>
      <c r="E292" s="63" t="s">
        <v>1102</v>
      </c>
      <c r="F292" s="64">
        <v>7</v>
      </c>
      <c r="G292" s="64" t="s">
        <v>1082</v>
      </c>
    </row>
    <row r="293" spans="1:7" x14ac:dyDescent="0.25">
      <c r="A293" s="61" t="s">
        <v>978</v>
      </c>
      <c r="B293" s="61" t="s">
        <v>979</v>
      </c>
      <c r="C293" s="62">
        <v>30420</v>
      </c>
      <c r="D293" s="63" t="s">
        <v>1105</v>
      </c>
      <c r="E293" s="63" t="s">
        <v>1104</v>
      </c>
      <c r="F293" s="64">
        <v>7</v>
      </c>
      <c r="G293" s="64" t="s">
        <v>1082</v>
      </c>
    </row>
    <row r="294" spans="1:7" x14ac:dyDescent="0.25">
      <c r="A294" s="61" t="s">
        <v>978</v>
      </c>
      <c r="B294" s="61" t="s">
        <v>979</v>
      </c>
      <c r="C294" s="62">
        <v>30501</v>
      </c>
      <c r="D294" s="63" t="s">
        <v>957</v>
      </c>
      <c r="E294" s="63" t="s">
        <v>231</v>
      </c>
      <c r="F294" s="64">
        <v>6</v>
      </c>
      <c r="G294" s="64" t="s">
        <v>1106</v>
      </c>
    </row>
    <row r="295" spans="1:7" x14ac:dyDescent="0.25">
      <c r="A295" s="61" t="s">
        <v>978</v>
      </c>
      <c r="B295" s="61" t="s">
        <v>979</v>
      </c>
      <c r="C295" s="4">
        <v>30502</v>
      </c>
      <c r="D295" s="63" t="s">
        <v>958</v>
      </c>
      <c r="E295" s="63" t="s">
        <v>235</v>
      </c>
      <c r="F295" s="64">
        <v>7</v>
      </c>
      <c r="G295" s="64" t="s">
        <v>1106</v>
      </c>
    </row>
    <row r="296" spans="1:7" x14ac:dyDescent="0.25">
      <c r="A296" s="61" t="s">
        <v>978</v>
      </c>
      <c r="B296" s="61" t="s">
        <v>979</v>
      </c>
      <c r="C296" s="4">
        <v>30503</v>
      </c>
      <c r="D296" s="63" t="s">
        <v>955</v>
      </c>
      <c r="E296" s="63" t="s">
        <v>956</v>
      </c>
      <c r="F296" s="64">
        <v>7</v>
      </c>
      <c r="G296" s="64" t="s">
        <v>1106</v>
      </c>
    </row>
    <row r="297" spans="1:7" x14ac:dyDescent="0.25">
      <c r="A297" s="61" t="s">
        <v>978</v>
      </c>
      <c r="B297" s="61" t="s">
        <v>979</v>
      </c>
      <c r="C297" s="4">
        <v>30504</v>
      </c>
      <c r="D297" s="63" t="s">
        <v>1108</v>
      </c>
      <c r="E297" s="63" t="s">
        <v>1107</v>
      </c>
      <c r="F297" s="64">
        <v>7</v>
      </c>
      <c r="G297" s="64" t="s">
        <v>1106</v>
      </c>
    </row>
    <row r="298" spans="1:7" x14ac:dyDescent="0.25">
      <c r="A298" s="61" t="s">
        <v>978</v>
      </c>
      <c r="B298" s="61" t="s">
        <v>979</v>
      </c>
      <c r="C298" s="62">
        <v>30505</v>
      </c>
      <c r="D298" s="63" t="s">
        <v>1110</v>
      </c>
      <c r="E298" s="63" t="s">
        <v>1109</v>
      </c>
      <c r="F298" s="64">
        <v>7</v>
      </c>
      <c r="G298" s="64" t="s">
        <v>1106</v>
      </c>
    </row>
    <row r="299" spans="1:7" x14ac:dyDescent="0.25">
      <c r="A299" s="61" t="s">
        <v>978</v>
      </c>
      <c r="B299" s="61" t="s">
        <v>979</v>
      </c>
      <c r="C299" s="62">
        <v>30506</v>
      </c>
      <c r="D299" s="63" t="s">
        <v>1112</v>
      </c>
      <c r="E299" s="63" t="s">
        <v>1111</v>
      </c>
      <c r="F299" s="64">
        <v>7</v>
      </c>
      <c r="G299" s="64" t="s">
        <v>1106</v>
      </c>
    </row>
    <row r="300" spans="1:7" x14ac:dyDescent="0.25">
      <c r="A300" s="61" t="s">
        <v>978</v>
      </c>
      <c r="B300" s="61" t="s">
        <v>979</v>
      </c>
      <c r="C300" s="62">
        <v>30601</v>
      </c>
      <c r="D300" s="63" t="s">
        <v>189</v>
      </c>
      <c r="E300" s="63" t="s">
        <v>188</v>
      </c>
      <c r="F300" s="64">
        <v>6</v>
      </c>
      <c r="G300" s="64" t="s">
        <v>1113</v>
      </c>
    </row>
    <row r="301" spans="1:7" x14ac:dyDescent="0.25">
      <c r="A301" s="61" t="s">
        <v>978</v>
      </c>
      <c r="B301" s="61" t="s">
        <v>979</v>
      </c>
      <c r="C301" s="62">
        <v>30602</v>
      </c>
      <c r="D301" s="63" t="s">
        <v>959</v>
      </c>
      <c r="E301" s="63" t="s">
        <v>960</v>
      </c>
      <c r="F301" s="64">
        <v>7</v>
      </c>
      <c r="G301" s="64" t="s">
        <v>1113</v>
      </c>
    </row>
    <row r="302" spans="1:7" x14ac:dyDescent="0.25">
      <c r="A302" s="61" t="s">
        <v>978</v>
      </c>
      <c r="B302" s="61" t="s">
        <v>979</v>
      </c>
      <c r="C302" s="62">
        <v>30603</v>
      </c>
      <c r="D302" s="63" t="s">
        <v>976</v>
      </c>
      <c r="E302" s="63" t="s">
        <v>977</v>
      </c>
      <c r="F302" s="64">
        <v>7</v>
      </c>
      <c r="G302" s="64" t="s">
        <v>1113</v>
      </c>
    </row>
    <row r="303" spans="1:7" x14ac:dyDescent="0.25">
      <c r="A303" s="61" t="s">
        <v>978</v>
      </c>
      <c r="B303" s="61" t="s">
        <v>979</v>
      </c>
      <c r="C303" s="62">
        <v>30604</v>
      </c>
      <c r="D303" s="63" t="s">
        <v>961</v>
      </c>
      <c r="E303" s="63" t="s">
        <v>961</v>
      </c>
      <c r="F303" s="64">
        <v>7</v>
      </c>
      <c r="G303" s="64" t="s">
        <v>1113</v>
      </c>
    </row>
    <row r="304" spans="1:7" x14ac:dyDescent="0.25">
      <c r="A304" s="61" t="s">
        <v>978</v>
      </c>
      <c r="B304" s="61" t="s">
        <v>979</v>
      </c>
      <c r="C304" s="62">
        <v>30605</v>
      </c>
      <c r="D304" s="63" t="s">
        <v>962</v>
      </c>
      <c r="E304" s="63" t="s">
        <v>963</v>
      </c>
      <c r="F304" s="64">
        <v>7</v>
      </c>
      <c r="G304" s="64" t="s">
        <v>1113</v>
      </c>
    </row>
    <row r="305" spans="1:7" x14ac:dyDescent="0.25">
      <c r="A305" s="61" t="s">
        <v>978</v>
      </c>
      <c r="B305" s="61" t="s">
        <v>979</v>
      </c>
      <c r="C305" s="62">
        <v>30606</v>
      </c>
      <c r="D305" s="63" t="s">
        <v>964</v>
      </c>
      <c r="E305" s="63" t="s">
        <v>965</v>
      </c>
      <c r="F305" s="64">
        <v>7</v>
      </c>
      <c r="G305" s="64" t="s">
        <v>1113</v>
      </c>
    </row>
    <row r="306" spans="1:7" x14ac:dyDescent="0.25">
      <c r="A306" s="61" t="s">
        <v>978</v>
      </c>
      <c r="B306" s="61" t="s">
        <v>979</v>
      </c>
      <c r="C306" s="62">
        <v>30607</v>
      </c>
      <c r="D306" s="63" t="s">
        <v>966</v>
      </c>
      <c r="E306" s="63" t="s">
        <v>967</v>
      </c>
      <c r="F306" s="64">
        <v>7</v>
      </c>
      <c r="G306" s="64" t="s">
        <v>1113</v>
      </c>
    </row>
    <row r="307" spans="1:7" x14ac:dyDescent="0.25">
      <c r="A307" s="61" t="s">
        <v>978</v>
      </c>
      <c r="B307" s="61" t="s">
        <v>979</v>
      </c>
      <c r="C307" s="62">
        <v>30608</v>
      </c>
      <c r="D307" s="63" t="s">
        <v>968</v>
      </c>
      <c r="E307" s="63" t="s">
        <v>969</v>
      </c>
      <c r="F307" s="64" t="s">
        <v>0</v>
      </c>
      <c r="G307" s="64" t="s">
        <v>1113</v>
      </c>
    </row>
    <row r="308" spans="1:7" x14ac:dyDescent="0.25">
      <c r="A308" s="61" t="s">
        <v>978</v>
      </c>
      <c r="B308" s="61" t="s">
        <v>979</v>
      </c>
      <c r="C308" s="62">
        <v>30609</v>
      </c>
      <c r="D308" s="63" t="s">
        <v>1114</v>
      </c>
      <c r="E308" s="63" t="s">
        <v>970</v>
      </c>
      <c r="F308" s="64">
        <v>6</v>
      </c>
      <c r="G308" s="64" t="s">
        <v>1113</v>
      </c>
    </row>
    <row r="309" spans="1:7" x14ac:dyDescent="0.25">
      <c r="A309" s="61" t="s">
        <v>978</v>
      </c>
      <c r="B309" s="61" t="s">
        <v>979</v>
      </c>
      <c r="C309" s="62">
        <v>30610</v>
      </c>
      <c r="D309" s="63" t="s">
        <v>1115</v>
      </c>
      <c r="E309" s="63" t="s">
        <v>971</v>
      </c>
      <c r="F309" s="64">
        <v>7</v>
      </c>
      <c r="G309" s="64" t="s">
        <v>1113</v>
      </c>
    </row>
    <row r="310" spans="1:7" x14ac:dyDescent="0.25">
      <c r="A310" s="61" t="s">
        <v>978</v>
      </c>
      <c r="B310" s="61" t="s">
        <v>979</v>
      </c>
      <c r="C310" s="62">
        <v>30611</v>
      </c>
      <c r="D310" s="63" t="s">
        <v>972</v>
      </c>
      <c r="E310" s="63" t="s">
        <v>973</v>
      </c>
      <c r="F310" s="64">
        <v>7</v>
      </c>
      <c r="G310" s="64" t="s">
        <v>1113</v>
      </c>
    </row>
    <row r="311" spans="1:7" x14ac:dyDescent="0.25">
      <c r="A311" s="61" t="s">
        <v>978</v>
      </c>
      <c r="B311" s="61" t="s">
        <v>979</v>
      </c>
      <c r="C311" s="62">
        <v>30612</v>
      </c>
      <c r="D311" s="63" t="s">
        <v>974</v>
      </c>
      <c r="E311" s="63" t="s">
        <v>975</v>
      </c>
      <c r="F311" s="64">
        <v>7</v>
      </c>
      <c r="G311" s="64" t="s">
        <v>1113</v>
      </c>
    </row>
    <row r="312" spans="1:7" x14ac:dyDescent="0.25">
      <c r="A312" s="61" t="s">
        <v>696</v>
      </c>
      <c r="B312" s="61" t="s">
        <v>697</v>
      </c>
      <c r="C312" s="62">
        <v>40101</v>
      </c>
      <c r="D312" s="63" t="s">
        <v>1116</v>
      </c>
      <c r="E312" s="63" t="s">
        <v>273</v>
      </c>
      <c r="F312" s="64" t="s">
        <v>0</v>
      </c>
      <c r="G312" s="64" t="s">
        <v>1117</v>
      </c>
    </row>
    <row r="313" spans="1:7" x14ac:dyDescent="0.25">
      <c r="A313" s="61" t="s">
        <v>696</v>
      </c>
      <c r="B313" s="61" t="s">
        <v>697</v>
      </c>
      <c r="C313" s="62">
        <v>40102</v>
      </c>
      <c r="D313" s="63" t="s">
        <v>275</v>
      </c>
      <c r="E313" s="63" t="s">
        <v>274</v>
      </c>
      <c r="F313" s="64">
        <v>5</v>
      </c>
      <c r="G313" s="64" t="s">
        <v>1117</v>
      </c>
    </row>
    <row r="314" spans="1:7" x14ac:dyDescent="0.25">
      <c r="A314" s="61" t="s">
        <v>696</v>
      </c>
      <c r="B314" s="61" t="s">
        <v>697</v>
      </c>
      <c r="C314" s="62">
        <v>40103</v>
      </c>
      <c r="D314" s="63" t="s">
        <v>277</v>
      </c>
      <c r="E314" s="63" t="s">
        <v>276</v>
      </c>
      <c r="F314" s="64">
        <v>6</v>
      </c>
      <c r="G314" s="64" t="s">
        <v>1117</v>
      </c>
    </row>
    <row r="315" spans="1:7" x14ac:dyDescent="0.25">
      <c r="A315" s="61" t="s">
        <v>696</v>
      </c>
      <c r="B315" s="61" t="s">
        <v>697</v>
      </c>
      <c r="C315" s="62">
        <v>40104</v>
      </c>
      <c r="D315" s="63" t="s">
        <v>279</v>
      </c>
      <c r="E315" s="63" t="s">
        <v>278</v>
      </c>
      <c r="F315" s="64">
        <v>6</v>
      </c>
      <c r="G315" s="64" t="s">
        <v>1117</v>
      </c>
    </row>
    <row r="316" spans="1:7" x14ac:dyDescent="0.25">
      <c r="A316" s="61" t="s">
        <v>696</v>
      </c>
      <c r="B316" s="61" t="s">
        <v>697</v>
      </c>
      <c r="C316" s="62">
        <v>40105</v>
      </c>
      <c r="D316" s="63" t="s">
        <v>281</v>
      </c>
      <c r="E316" s="63" t="s">
        <v>280</v>
      </c>
      <c r="F316" s="64" t="s">
        <v>0</v>
      </c>
      <c r="G316" s="64" t="s">
        <v>1117</v>
      </c>
    </row>
    <row r="317" spans="1:7" x14ac:dyDescent="0.25">
      <c r="A317" s="61" t="s">
        <v>696</v>
      </c>
      <c r="B317" s="61" t="s">
        <v>697</v>
      </c>
      <c r="C317" s="62">
        <v>40106</v>
      </c>
      <c r="D317" s="63" t="s">
        <v>283</v>
      </c>
      <c r="E317" s="63" t="s">
        <v>282</v>
      </c>
      <c r="F317" s="64">
        <v>5</v>
      </c>
      <c r="G317" s="64" t="s">
        <v>1117</v>
      </c>
    </row>
    <row r="318" spans="1:7" x14ac:dyDescent="0.25">
      <c r="A318" s="61" t="s">
        <v>696</v>
      </c>
      <c r="B318" s="61" t="s">
        <v>697</v>
      </c>
      <c r="C318" s="62">
        <v>40107</v>
      </c>
      <c r="D318" s="63" t="s">
        <v>285</v>
      </c>
      <c r="E318" s="63" t="s">
        <v>284</v>
      </c>
      <c r="F318" s="64">
        <v>6</v>
      </c>
      <c r="G318" s="64" t="s">
        <v>1117</v>
      </c>
    </row>
    <row r="319" spans="1:7" x14ac:dyDescent="0.25">
      <c r="A319" s="61" t="s">
        <v>696</v>
      </c>
      <c r="B319" s="61" t="s">
        <v>697</v>
      </c>
      <c r="C319" s="62">
        <v>40108</v>
      </c>
      <c r="D319" s="63" t="s">
        <v>982</v>
      </c>
      <c r="E319" s="63" t="s">
        <v>324</v>
      </c>
      <c r="F319" s="64">
        <v>7</v>
      </c>
      <c r="G319" s="64" t="s">
        <v>1117</v>
      </c>
    </row>
    <row r="320" spans="1:7" x14ac:dyDescent="0.25">
      <c r="A320" s="61" t="s">
        <v>696</v>
      </c>
      <c r="B320" s="61" t="s">
        <v>697</v>
      </c>
      <c r="C320" s="62">
        <v>40109</v>
      </c>
      <c r="D320" s="63" t="s">
        <v>287</v>
      </c>
      <c r="E320" s="63" t="s">
        <v>286</v>
      </c>
      <c r="F320" s="64">
        <v>6</v>
      </c>
      <c r="G320" s="64" t="s">
        <v>1117</v>
      </c>
    </row>
    <row r="321" spans="1:7" x14ac:dyDescent="0.25">
      <c r="A321" s="61" t="s">
        <v>696</v>
      </c>
      <c r="B321" s="61" t="s">
        <v>697</v>
      </c>
      <c r="C321" s="62">
        <v>40110</v>
      </c>
      <c r="D321" s="63" t="s">
        <v>289</v>
      </c>
      <c r="E321" s="63" t="s">
        <v>288</v>
      </c>
      <c r="F321" s="64">
        <v>6</v>
      </c>
      <c r="G321" s="64" t="s">
        <v>1117</v>
      </c>
    </row>
    <row r="322" spans="1:7" x14ac:dyDescent="0.25">
      <c r="A322" s="61" t="s">
        <v>696</v>
      </c>
      <c r="B322" s="61" t="s">
        <v>697</v>
      </c>
      <c r="C322" s="62">
        <v>40111</v>
      </c>
      <c r="D322" s="63" t="s">
        <v>291</v>
      </c>
      <c r="E322" s="63" t="s">
        <v>290</v>
      </c>
      <c r="F322" s="64">
        <v>5</v>
      </c>
      <c r="G322" s="64" t="s">
        <v>1117</v>
      </c>
    </row>
    <row r="323" spans="1:7" x14ac:dyDescent="0.25">
      <c r="A323" s="61" t="s">
        <v>696</v>
      </c>
      <c r="B323" s="61" t="s">
        <v>697</v>
      </c>
      <c r="C323" s="62">
        <v>40112</v>
      </c>
      <c r="D323" s="63" t="s">
        <v>293</v>
      </c>
      <c r="E323" s="63" t="s">
        <v>292</v>
      </c>
      <c r="F323" s="64">
        <v>7</v>
      </c>
      <c r="G323" s="64" t="s">
        <v>1117</v>
      </c>
    </row>
    <row r="324" spans="1:7" x14ac:dyDescent="0.25">
      <c r="A324" s="61" t="s">
        <v>696</v>
      </c>
      <c r="B324" s="61" t="s">
        <v>697</v>
      </c>
      <c r="C324" s="62">
        <v>40113</v>
      </c>
      <c r="D324" s="63" t="s">
        <v>295</v>
      </c>
      <c r="E324" s="63" t="s">
        <v>294</v>
      </c>
      <c r="F324" s="64">
        <v>4</v>
      </c>
      <c r="G324" s="64" t="s">
        <v>1117</v>
      </c>
    </row>
    <row r="325" spans="1:7" x14ac:dyDescent="0.25">
      <c r="A325" s="61" t="s">
        <v>696</v>
      </c>
      <c r="B325" s="61" t="s">
        <v>697</v>
      </c>
      <c r="C325" s="62">
        <v>40114</v>
      </c>
      <c r="D325" s="63" t="s">
        <v>297</v>
      </c>
      <c r="E325" s="63" t="s">
        <v>296</v>
      </c>
      <c r="F325" s="64">
        <v>4</v>
      </c>
      <c r="G325" s="64" t="s">
        <v>1117</v>
      </c>
    </row>
    <row r="326" spans="1:7" x14ac:dyDescent="0.25">
      <c r="A326" s="61" t="s">
        <v>696</v>
      </c>
      <c r="B326" s="61" t="s">
        <v>697</v>
      </c>
      <c r="C326" s="62">
        <v>40115</v>
      </c>
      <c r="D326" s="63" t="s">
        <v>299</v>
      </c>
      <c r="E326" s="63" t="s">
        <v>298</v>
      </c>
      <c r="F326" s="64">
        <v>5</v>
      </c>
      <c r="G326" s="64" t="s">
        <v>1117</v>
      </c>
    </row>
    <row r="327" spans="1:7" x14ac:dyDescent="0.25">
      <c r="A327" s="61" t="s">
        <v>696</v>
      </c>
      <c r="B327" s="61" t="s">
        <v>697</v>
      </c>
      <c r="C327" s="62">
        <v>40116</v>
      </c>
      <c r="D327" s="63" t="s">
        <v>301</v>
      </c>
      <c r="E327" s="63" t="s">
        <v>300</v>
      </c>
      <c r="F327" s="64">
        <v>5</v>
      </c>
      <c r="G327" s="64" t="s">
        <v>1117</v>
      </c>
    </row>
    <row r="328" spans="1:7" x14ac:dyDescent="0.25">
      <c r="A328" s="61" t="s">
        <v>696</v>
      </c>
      <c r="B328" s="61" t="s">
        <v>697</v>
      </c>
      <c r="C328" s="62">
        <v>40117</v>
      </c>
      <c r="D328" s="63" t="s">
        <v>1119</v>
      </c>
      <c r="E328" s="63" t="s">
        <v>1118</v>
      </c>
      <c r="F328" s="64">
        <v>7</v>
      </c>
      <c r="G328" s="64" t="s">
        <v>1117</v>
      </c>
    </row>
    <row r="329" spans="1:7" x14ac:dyDescent="0.25">
      <c r="A329" s="61" t="s">
        <v>696</v>
      </c>
      <c r="B329" s="61" t="s">
        <v>697</v>
      </c>
      <c r="C329" s="62">
        <v>40118</v>
      </c>
      <c r="D329" s="63" t="s">
        <v>981</v>
      </c>
      <c r="E329" s="63" t="s">
        <v>323</v>
      </c>
      <c r="F329" s="64">
        <v>6</v>
      </c>
      <c r="G329" s="64" t="s">
        <v>1117</v>
      </c>
    </row>
    <row r="330" spans="1:7" ht="30" x14ac:dyDescent="0.25">
      <c r="A330" s="61" t="s">
        <v>696</v>
      </c>
      <c r="B330" s="61" t="s">
        <v>697</v>
      </c>
      <c r="C330" s="62">
        <v>40119</v>
      </c>
      <c r="D330" s="63" t="s">
        <v>1120</v>
      </c>
      <c r="E330" s="63" t="s">
        <v>302</v>
      </c>
      <c r="F330" s="64">
        <v>6</v>
      </c>
      <c r="G330" s="64" t="s">
        <v>1117</v>
      </c>
    </row>
    <row r="331" spans="1:7" x14ac:dyDescent="0.25">
      <c r="A331" s="61" t="s">
        <v>696</v>
      </c>
      <c r="B331" s="61" t="s">
        <v>697</v>
      </c>
      <c r="C331" s="62">
        <v>40120</v>
      </c>
      <c r="D331" s="63" t="s">
        <v>304</v>
      </c>
      <c r="E331" s="63" t="s">
        <v>303</v>
      </c>
      <c r="F331" s="64">
        <v>7</v>
      </c>
      <c r="G331" s="64" t="s">
        <v>1117</v>
      </c>
    </row>
    <row r="332" spans="1:7" x14ac:dyDescent="0.25">
      <c r="A332" s="61" t="s">
        <v>696</v>
      </c>
      <c r="B332" s="61" t="s">
        <v>697</v>
      </c>
      <c r="C332" s="62">
        <v>40121</v>
      </c>
      <c r="D332" s="63" t="s">
        <v>306</v>
      </c>
      <c r="E332" s="63" t="s">
        <v>305</v>
      </c>
      <c r="F332" s="64">
        <v>5</v>
      </c>
      <c r="G332" s="64" t="s">
        <v>1117</v>
      </c>
    </row>
    <row r="333" spans="1:7" x14ac:dyDescent="0.25">
      <c r="A333" s="61" t="s">
        <v>696</v>
      </c>
      <c r="B333" s="61" t="s">
        <v>697</v>
      </c>
      <c r="C333" s="62">
        <v>40122</v>
      </c>
      <c r="D333" s="63" t="s">
        <v>308</v>
      </c>
      <c r="E333" s="63" t="s">
        <v>307</v>
      </c>
      <c r="F333" s="64">
        <v>6</v>
      </c>
      <c r="G333" s="64" t="s">
        <v>1117</v>
      </c>
    </row>
    <row r="334" spans="1:7" x14ac:dyDescent="0.25">
      <c r="A334" s="61" t="s">
        <v>696</v>
      </c>
      <c r="B334" s="61" t="s">
        <v>697</v>
      </c>
      <c r="C334" s="62">
        <v>40123</v>
      </c>
      <c r="D334" s="63" t="s">
        <v>310</v>
      </c>
      <c r="E334" s="63" t="s">
        <v>309</v>
      </c>
      <c r="F334" s="64">
        <v>5</v>
      </c>
      <c r="G334" s="64" t="s">
        <v>1117</v>
      </c>
    </row>
    <row r="335" spans="1:7" x14ac:dyDescent="0.25">
      <c r="A335" s="61" t="s">
        <v>696</v>
      </c>
      <c r="B335" s="61" t="s">
        <v>697</v>
      </c>
      <c r="C335" s="62">
        <v>40124</v>
      </c>
      <c r="D335" s="63" t="s">
        <v>312</v>
      </c>
      <c r="E335" s="63" t="s">
        <v>311</v>
      </c>
      <c r="F335" s="64">
        <v>5</v>
      </c>
      <c r="G335" s="64" t="s">
        <v>1117</v>
      </c>
    </row>
    <row r="336" spans="1:7" x14ac:dyDescent="0.25">
      <c r="A336" s="61" t="s">
        <v>696</v>
      </c>
      <c r="B336" s="61" t="s">
        <v>697</v>
      </c>
      <c r="C336" s="62">
        <v>40125</v>
      </c>
      <c r="D336" s="63" t="s">
        <v>316</v>
      </c>
      <c r="E336" s="63" t="s">
        <v>315</v>
      </c>
      <c r="F336" s="64">
        <v>7</v>
      </c>
      <c r="G336" s="64" t="s">
        <v>1117</v>
      </c>
    </row>
    <row r="337" spans="1:7" x14ac:dyDescent="0.25">
      <c r="A337" s="61" t="s">
        <v>696</v>
      </c>
      <c r="B337" s="61" t="s">
        <v>697</v>
      </c>
      <c r="C337" s="62">
        <v>40126</v>
      </c>
      <c r="D337" s="63" t="s">
        <v>318</v>
      </c>
      <c r="E337" s="63" t="s">
        <v>317</v>
      </c>
      <c r="F337" s="64">
        <v>6</v>
      </c>
      <c r="G337" s="64" t="s">
        <v>1117</v>
      </c>
    </row>
    <row r="338" spans="1:7" x14ac:dyDescent="0.25">
      <c r="A338" s="61" t="s">
        <v>696</v>
      </c>
      <c r="B338" s="61" t="s">
        <v>697</v>
      </c>
      <c r="C338" s="62">
        <v>40127</v>
      </c>
      <c r="D338" s="63" t="s">
        <v>320</v>
      </c>
      <c r="E338" s="63" t="s">
        <v>319</v>
      </c>
      <c r="F338" s="64">
        <v>6</v>
      </c>
      <c r="G338" s="64" t="s">
        <v>1117</v>
      </c>
    </row>
    <row r="339" spans="1:7" x14ac:dyDescent="0.25">
      <c r="A339" s="61" t="s">
        <v>696</v>
      </c>
      <c r="B339" s="61" t="s">
        <v>697</v>
      </c>
      <c r="C339" s="62">
        <v>40128</v>
      </c>
      <c r="D339" s="63" t="s">
        <v>1122</v>
      </c>
      <c r="E339" s="63" t="s">
        <v>1121</v>
      </c>
      <c r="F339" s="64" t="s">
        <v>0</v>
      </c>
      <c r="G339" s="64" t="s">
        <v>1117</v>
      </c>
    </row>
    <row r="340" spans="1:7" x14ac:dyDescent="0.25">
      <c r="A340" s="61" t="s">
        <v>696</v>
      </c>
      <c r="B340" s="61" t="s">
        <v>697</v>
      </c>
      <c r="C340" s="62">
        <v>40129</v>
      </c>
      <c r="D340" s="63" t="s">
        <v>314</v>
      </c>
      <c r="E340" s="63" t="s">
        <v>313</v>
      </c>
      <c r="F340" s="64" t="s">
        <v>0</v>
      </c>
      <c r="G340" s="64" t="s">
        <v>1117</v>
      </c>
    </row>
    <row r="341" spans="1:7" x14ac:dyDescent="0.25">
      <c r="A341" s="61" t="s">
        <v>696</v>
      </c>
      <c r="B341" s="61" t="s">
        <v>697</v>
      </c>
      <c r="C341" s="62">
        <v>40130</v>
      </c>
      <c r="D341" s="63" t="s">
        <v>322</v>
      </c>
      <c r="E341" s="63" t="s">
        <v>321</v>
      </c>
      <c r="F341" s="64">
        <v>4</v>
      </c>
      <c r="G341" s="64" t="s">
        <v>1117</v>
      </c>
    </row>
    <row r="342" spans="1:7" x14ac:dyDescent="0.25">
      <c r="A342" s="61" t="s">
        <v>696</v>
      </c>
      <c r="B342" s="61" t="s">
        <v>697</v>
      </c>
      <c r="C342" s="62">
        <v>40201</v>
      </c>
      <c r="D342" s="63" t="s">
        <v>325</v>
      </c>
      <c r="E342" s="63" t="s">
        <v>326</v>
      </c>
      <c r="F342" s="64" t="s">
        <v>0</v>
      </c>
      <c r="G342" s="64" t="s">
        <v>1123</v>
      </c>
    </row>
    <row r="343" spans="1:7" x14ac:dyDescent="0.25">
      <c r="A343" s="61" t="s">
        <v>696</v>
      </c>
      <c r="B343" s="61" t="s">
        <v>697</v>
      </c>
      <c r="C343" s="62">
        <v>40202</v>
      </c>
      <c r="D343" s="63" t="s">
        <v>327</v>
      </c>
      <c r="E343" s="63" t="s">
        <v>328</v>
      </c>
      <c r="F343" s="64" t="s">
        <v>0</v>
      </c>
      <c r="G343" s="64" t="s">
        <v>1123</v>
      </c>
    </row>
    <row r="344" spans="1:7" x14ac:dyDescent="0.25">
      <c r="A344" s="61" t="s">
        <v>696</v>
      </c>
      <c r="B344" s="61" t="s">
        <v>697</v>
      </c>
      <c r="C344" s="62">
        <v>40203</v>
      </c>
      <c r="D344" s="63" t="s">
        <v>331</v>
      </c>
      <c r="E344" s="63" t="s">
        <v>332</v>
      </c>
      <c r="F344" s="64" t="s">
        <v>0</v>
      </c>
      <c r="G344" s="64" t="s">
        <v>1123</v>
      </c>
    </row>
    <row r="345" spans="1:7" x14ac:dyDescent="0.25">
      <c r="A345" s="61" t="s">
        <v>696</v>
      </c>
      <c r="B345" s="61" t="s">
        <v>697</v>
      </c>
      <c r="C345" s="62">
        <v>40204</v>
      </c>
      <c r="D345" s="63" t="s">
        <v>333</v>
      </c>
      <c r="E345" s="63" t="s">
        <v>334</v>
      </c>
      <c r="F345" s="64">
        <v>4</v>
      </c>
      <c r="G345" s="64" t="s">
        <v>1123</v>
      </c>
    </row>
    <row r="346" spans="1:7" x14ac:dyDescent="0.25">
      <c r="A346" s="61" t="s">
        <v>696</v>
      </c>
      <c r="B346" s="61" t="s">
        <v>697</v>
      </c>
      <c r="C346" s="62">
        <v>40205</v>
      </c>
      <c r="D346" s="63" t="s">
        <v>335</v>
      </c>
      <c r="E346" s="63" t="s">
        <v>336</v>
      </c>
      <c r="F346" s="64">
        <v>6</v>
      </c>
      <c r="G346" s="64" t="s">
        <v>1123</v>
      </c>
    </row>
    <row r="347" spans="1:7" x14ac:dyDescent="0.25">
      <c r="A347" s="61" t="s">
        <v>696</v>
      </c>
      <c r="B347" s="61" t="s">
        <v>697</v>
      </c>
      <c r="C347" s="62">
        <v>40206</v>
      </c>
      <c r="D347" s="63" t="s">
        <v>1124</v>
      </c>
      <c r="E347" s="63" t="s">
        <v>337</v>
      </c>
      <c r="F347" s="64">
        <v>7</v>
      </c>
      <c r="G347" s="64" t="s">
        <v>1123</v>
      </c>
    </row>
    <row r="348" spans="1:7" x14ac:dyDescent="0.25">
      <c r="A348" s="61" t="s">
        <v>696</v>
      </c>
      <c r="B348" s="61" t="s">
        <v>697</v>
      </c>
      <c r="C348" s="62">
        <v>40207</v>
      </c>
      <c r="D348" s="63" t="s">
        <v>371</v>
      </c>
      <c r="E348" s="63" t="s">
        <v>372</v>
      </c>
      <c r="F348" s="64" t="s">
        <v>0</v>
      </c>
      <c r="G348" s="64" t="s">
        <v>1123</v>
      </c>
    </row>
    <row r="349" spans="1:7" x14ac:dyDescent="0.25">
      <c r="A349" s="61" t="s">
        <v>696</v>
      </c>
      <c r="B349" s="61" t="s">
        <v>697</v>
      </c>
      <c r="C349" s="62">
        <v>40208</v>
      </c>
      <c r="D349" s="63" t="s">
        <v>338</v>
      </c>
      <c r="E349" s="63" t="s">
        <v>339</v>
      </c>
      <c r="F349" s="64">
        <v>6</v>
      </c>
      <c r="G349" s="64" t="s">
        <v>1123</v>
      </c>
    </row>
    <row r="350" spans="1:7" x14ac:dyDescent="0.25">
      <c r="A350" s="61" t="s">
        <v>696</v>
      </c>
      <c r="B350" s="61" t="s">
        <v>697</v>
      </c>
      <c r="C350" s="62">
        <v>40209</v>
      </c>
      <c r="D350" s="63" t="s">
        <v>1125</v>
      </c>
      <c r="E350" s="63" t="s">
        <v>340</v>
      </c>
      <c r="F350" s="64">
        <v>7</v>
      </c>
      <c r="G350" s="64" t="s">
        <v>1123</v>
      </c>
    </row>
    <row r="351" spans="1:7" x14ac:dyDescent="0.25">
      <c r="A351" s="61" t="s">
        <v>696</v>
      </c>
      <c r="B351" s="61" t="s">
        <v>697</v>
      </c>
      <c r="C351" s="62">
        <v>40210</v>
      </c>
      <c r="D351" s="63" t="s">
        <v>341</v>
      </c>
      <c r="E351" s="63" t="s">
        <v>342</v>
      </c>
      <c r="F351" s="64">
        <v>6</v>
      </c>
      <c r="G351" s="64" t="s">
        <v>1123</v>
      </c>
    </row>
    <row r="352" spans="1:7" x14ac:dyDescent="0.25">
      <c r="A352" s="61" t="s">
        <v>696</v>
      </c>
      <c r="B352" s="61" t="s">
        <v>697</v>
      </c>
      <c r="C352" s="62">
        <v>40211</v>
      </c>
      <c r="D352" s="63" t="s">
        <v>343</v>
      </c>
      <c r="E352" s="63" t="s">
        <v>344</v>
      </c>
      <c r="F352" s="64">
        <v>6</v>
      </c>
      <c r="G352" s="64" t="s">
        <v>1123</v>
      </c>
    </row>
    <row r="353" spans="1:7" x14ac:dyDescent="0.25">
      <c r="A353" s="61" t="s">
        <v>696</v>
      </c>
      <c r="B353" s="61" t="s">
        <v>697</v>
      </c>
      <c r="C353" s="62">
        <v>40212</v>
      </c>
      <c r="D353" s="63" t="s">
        <v>373</v>
      </c>
      <c r="E353" s="63" t="s">
        <v>374</v>
      </c>
      <c r="F353" s="64">
        <v>7</v>
      </c>
      <c r="G353" s="64" t="s">
        <v>1123</v>
      </c>
    </row>
    <row r="354" spans="1:7" x14ac:dyDescent="0.25">
      <c r="A354" s="61" t="s">
        <v>696</v>
      </c>
      <c r="B354" s="61" t="s">
        <v>697</v>
      </c>
      <c r="C354" s="62">
        <v>40213</v>
      </c>
      <c r="D354" s="63" t="s">
        <v>1126</v>
      </c>
      <c r="E354" s="63" t="s">
        <v>345</v>
      </c>
      <c r="F354" s="64">
        <v>6</v>
      </c>
      <c r="G354" s="64" t="s">
        <v>1123</v>
      </c>
    </row>
    <row r="355" spans="1:7" x14ac:dyDescent="0.25">
      <c r="A355" s="61" t="s">
        <v>696</v>
      </c>
      <c r="B355" s="61" t="s">
        <v>697</v>
      </c>
      <c r="C355" s="62">
        <v>40214</v>
      </c>
      <c r="D355" s="63" t="s">
        <v>346</v>
      </c>
      <c r="E355" s="63" t="s">
        <v>347</v>
      </c>
      <c r="F355" s="64">
        <v>7</v>
      </c>
      <c r="G355" s="64" t="s">
        <v>1123</v>
      </c>
    </row>
    <row r="356" spans="1:7" x14ac:dyDescent="0.25">
      <c r="A356" s="61" t="s">
        <v>696</v>
      </c>
      <c r="B356" s="61" t="s">
        <v>697</v>
      </c>
      <c r="C356" s="62">
        <v>40215</v>
      </c>
      <c r="D356" s="63" t="s">
        <v>1128</v>
      </c>
      <c r="E356" s="63" t="s">
        <v>1127</v>
      </c>
      <c r="F356" s="64">
        <v>6</v>
      </c>
      <c r="G356" s="64" t="s">
        <v>1123</v>
      </c>
    </row>
    <row r="357" spans="1:7" ht="45" x14ac:dyDescent="0.25">
      <c r="A357" s="61" t="s">
        <v>696</v>
      </c>
      <c r="B357" s="61" t="s">
        <v>697</v>
      </c>
      <c r="C357" s="62">
        <v>40216</v>
      </c>
      <c r="D357" s="63" t="s">
        <v>1130</v>
      </c>
      <c r="E357" s="63" t="s">
        <v>1129</v>
      </c>
      <c r="F357" s="64">
        <v>7</v>
      </c>
      <c r="G357" s="64" t="s">
        <v>1123</v>
      </c>
    </row>
    <row r="358" spans="1:7" x14ac:dyDescent="0.25">
      <c r="A358" s="61" t="s">
        <v>696</v>
      </c>
      <c r="B358" s="61" t="s">
        <v>697</v>
      </c>
      <c r="C358" s="62">
        <v>40217</v>
      </c>
      <c r="D358" s="63" t="s">
        <v>377</v>
      </c>
      <c r="E358" s="63" t="s">
        <v>378</v>
      </c>
      <c r="F358" s="64">
        <v>7</v>
      </c>
      <c r="G358" s="64" t="s">
        <v>1123</v>
      </c>
    </row>
    <row r="359" spans="1:7" x14ac:dyDescent="0.25">
      <c r="A359" s="61" t="s">
        <v>696</v>
      </c>
      <c r="B359" s="61" t="s">
        <v>697</v>
      </c>
      <c r="C359" s="62">
        <v>40218</v>
      </c>
      <c r="D359" s="63" t="s">
        <v>348</v>
      </c>
      <c r="E359" s="63" t="s">
        <v>349</v>
      </c>
      <c r="F359" s="64">
        <v>7</v>
      </c>
      <c r="G359" s="64" t="s">
        <v>1123</v>
      </c>
    </row>
    <row r="360" spans="1:7" x14ac:dyDescent="0.25">
      <c r="A360" s="61" t="s">
        <v>696</v>
      </c>
      <c r="B360" s="61" t="s">
        <v>697</v>
      </c>
      <c r="C360" s="62">
        <v>40219</v>
      </c>
      <c r="D360" s="63" t="s">
        <v>354</v>
      </c>
      <c r="E360" s="63" t="s">
        <v>355</v>
      </c>
      <c r="F360" s="64">
        <v>4</v>
      </c>
      <c r="G360" s="64" t="s">
        <v>1123</v>
      </c>
    </row>
    <row r="361" spans="1:7" x14ac:dyDescent="0.25">
      <c r="A361" s="61" t="s">
        <v>696</v>
      </c>
      <c r="B361" s="61" t="s">
        <v>697</v>
      </c>
      <c r="C361" s="62">
        <v>40220</v>
      </c>
      <c r="D361" s="63" t="s">
        <v>356</v>
      </c>
      <c r="E361" s="63" t="s">
        <v>357</v>
      </c>
      <c r="F361" s="64">
        <v>4</v>
      </c>
      <c r="G361" s="64" t="s">
        <v>1123</v>
      </c>
    </row>
    <row r="362" spans="1:7" x14ac:dyDescent="0.25">
      <c r="A362" s="61" t="s">
        <v>696</v>
      </c>
      <c r="B362" s="61" t="s">
        <v>697</v>
      </c>
      <c r="C362" s="62">
        <v>40221</v>
      </c>
      <c r="D362" s="63" t="s">
        <v>350</v>
      </c>
      <c r="E362" s="63" t="s">
        <v>351</v>
      </c>
      <c r="F362" s="64">
        <v>5</v>
      </c>
      <c r="G362" s="64" t="s">
        <v>1123</v>
      </c>
    </row>
    <row r="363" spans="1:7" x14ac:dyDescent="0.25">
      <c r="A363" s="61" t="s">
        <v>696</v>
      </c>
      <c r="B363" s="61" t="s">
        <v>697</v>
      </c>
      <c r="C363" s="62">
        <v>40222</v>
      </c>
      <c r="D363" s="63" t="s">
        <v>352</v>
      </c>
      <c r="E363" s="63" t="s">
        <v>353</v>
      </c>
      <c r="F363" s="64">
        <v>5</v>
      </c>
      <c r="G363" s="64" t="s">
        <v>1123</v>
      </c>
    </row>
    <row r="364" spans="1:7" x14ac:dyDescent="0.25">
      <c r="A364" s="61" t="s">
        <v>696</v>
      </c>
      <c r="B364" s="61" t="s">
        <v>697</v>
      </c>
      <c r="C364" s="62">
        <v>40223</v>
      </c>
      <c r="D364" s="63" t="s">
        <v>358</v>
      </c>
      <c r="E364" s="63" t="s">
        <v>359</v>
      </c>
      <c r="F364" s="64">
        <v>7</v>
      </c>
      <c r="G364" s="64" t="s">
        <v>1123</v>
      </c>
    </row>
    <row r="365" spans="1:7" x14ac:dyDescent="0.25">
      <c r="A365" s="61" t="s">
        <v>696</v>
      </c>
      <c r="B365" s="61" t="s">
        <v>697</v>
      </c>
      <c r="C365" s="62">
        <v>40224</v>
      </c>
      <c r="D365" s="63" t="s">
        <v>983</v>
      </c>
      <c r="E365" s="63" t="s">
        <v>360</v>
      </c>
      <c r="F365" s="64">
        <v>6</v>
      </c>
      <c r="G365" s="64" t="s">
        <v>1123</v>
      </c>
    </row>
    <row r="366" spans="1:7" x14ac:dyDescent="0.25">
      <c r="A366" s="61" t="s">
        <v>696</v>
      </c>
      <c r="B366" s="61" t="s">
        <v>697</v>
      </c>
      <c r="C366" s="62">
        <v>40225</v>
      </c>
      <c r="D366" s="63" t="s">
        <v>361</v>
      </c>
      <c r="E366" s="63" t="s">
        <v>362</v>
      </c>
      <c r="F366" s="64">
        <v>7</v>
      </c>
      <c r="G366" s="64" t="s">
        <v>1123</v>
      </c>
    </row>
    <row r="367" spans="1:7" x14ac:dyDescent="0.25">
      <c r="A367" s="61" t="s">
        <v>696</v>
      </c>
      <c r="B367" s="61" t="s">
        <v>697</v>
      </c>
      <c r="C367" s="62">
        <v>40226</v>
      </c>
      <c r="D367" s="63" t="s">
        <v>363</v>
      </c>
      <c r="E367" s="63" t="s">
        <v>364</v>
      </c>
      <c r="F367" s="64">
        <v>7</v>
      </c>
      <c r="G367" s="64" t="s">
        <v>1123</v>
      </c>
    </row>
    <row r="368" spans="1:7" x14ac:dyDescent="0.25">
      <c r="A368" s="61" t="s">
        <v>696</v>
      </c>
      <c r="B368" s="61" t="s">
        <v>697</v>
      </c>
      <c r="C368" s="62">
        <v>40227</v>
      </c>
      <c r="D368" s="63" t="s">
        <v>365</v>
      </c>
      <c r="E368" s="63" t="s">
        <v>366</v>
      </c>
      <c r="F368" s="64">
        <v>7</v>
      </c>
      <c r="G368" s="64" t="s">
        <v>1123</v>
      </c>
    </row>
    <row r="369" spans="1:7" x14ac:dyDescent="0.25">
      <c r="A369" s="61" t="s">
        <v>696</v>
      </c>
      <c r="B369" s="61" t="s">
        <v>697</v>
      </c>
      <c r="C369" s="62">
        <v>40228</v>
      </c>
      <c r="D369" s="63" t="s">
        <v>367</v>
      </c>
      <c r="E369" s="63" t="s">
        <v>368</v>
      </c>
      <c r="F369" s="64">
        <v>7</v>
      </c>
      <c r="G369" s="64" t="s">
        <v>1123</v>
      </c>
    </row>
    <row r="370" spans="1:7" x14ac:dyDescent="0.25">
      <c r="A370" s="61" t="s">
        <v>696</v>
      </c>
      <c r="B370" s="61" t="s">
        <v>697</v>
      </c>
      <c r="C370" s="62">
        <v>40229</v>
      </c>
      <c r="D370" s="63" t="s">
        <v>369</v>
      </c>
      <c r="E370" s="63" t="s">
        <v>370</v>
      </c>
      <c r="F370" s="64">
        <v>7</v>
      </c>
      <c r="G370" s="64" t="s">
        <v>1123</v>
      </c>
    </row>
    <row r="371" spans="1:7" x14ac:dyDescent="0.25">
      <c r="A371" s="61" t="s">
        <v>696</v>
      </c>
      <c r="B371" s="61" t="s">
        <v>697</v>
      </c>
      <c r="C371" s="62">
        <v>40230</v>
      </c>
      <c r="D371" s="63" t="s">
        <v>379</v>
      </c>
      <c r="E371" s="63" t="s">
        <v>380</v>
      </c>
      <c r="F371" s="64">
        <v>7</v>
      </c>
      <c r="G371" s="64" t="s">
        <v>1123</v>
      </c>
    </row>
    <row r="372" spans="1:7" x14ac:dyDescent="0.25">
      <c r="A372" s="61" t="s">
        <v>696</v>
      </c>
      <c r="B372" s="61" t="s">
        <v>697</v>
      </c>
      <c r="C372" s="62">
        <v>40231</v>
      </c>
      <c r="D372" s="63" t="s">
        <v>375</v>
      </c>
      <c r="E372" s="63" t="s">
        <v>376</v>
      </c>
      <c r="F372" s="64">
        <v>7</v>
      </c>
      <c r="G372" s="64" t="s">
        <v>1123</v>
      </c>
    </row>
    <row r="373" spans="1:7" x14ac:dyDescent="0.25">
      <c r="A373" s="61" t="s">
        <v>696</v>
      </c>
      <c r="B373" s="61" t="s">
        <v>697</v>
      </c>
      <c r="C373" s="62">
        <v>40301</v>
      </c>
      <c r="D373" s="63" t="s">
        <v>381</v>
      </c>
      <c r="E373" s="63" t="s">
        <v>382</v>
      </c>
      <c r="F373" s="64">
        <v>5</v>
      </c>
      <c r="G373" s="64" t="s">
        <v>1131</v>
      </c>
    </row>
    <row r="374" spans="1:7" x14ac:dyDescent="0.25">
      <c r="A374" s="61" t="s">
        <v>696</v>
      </c>
      <c r="B374" s="61" t="s">
        <v>697</v>
      </c>
      <c r="C374" s="62">
        <v>40302</v>
      </c>
      <c r="D374" s="63" t="s">
        <v>1132</v>
      </c>
      <c r="E374" s="63" t="s">
        <v>383</v>
      </c>
      <c r="F374" s="64">
        <v>6</v>
      </c>
      <c r="G374" s="64" t="s">
        <v>1131</v>
      </c>
    </row>
    <row r="375" spans="1:7" x14ac:dyDescent="0.25">
      <c r="A375" s="61" t="s">
        <v>696</v>
      </c>
      <c r="B375" s="61" t="s">
        <v>697</v>
      </c>
      <c r="C375" s="62">
        <v>40303</v>
      </c>
      <c r="D375" s="63" t="s">
        <v>384</v>
      </c>
      <c r="E375" s="63" t="s">
        <v>385</v>
      </c>
      <c r="F375" s="64">
        <v>4</v>
      </c>
      <c r="G375" s="64" t="s">
        <v>1131</v>
      </c>
    </row>
    <row r="376" spans="1:7" x14ac:dyDescent="0.25">
      <c r="A376" s="61" t="s">
        <v>696</v>
      </c>
      <c r="B376" s="61" t="s">
        <v>697</v>
      </c>
      <c r="C376" s="62">
        <v>40304</v>
      </c>
      <c r="D376" s="63" t="s">
        <v>386</v>
      </c>
      <c r="E376" s="63" t="s">
        <v>387</v>
      </c>
      <c r="F376" s="64">
        <v>4</v>
      </c>
      <c r="G376" s="64" t="s">
        <v>1131</v>
      </c>
    </row>
    <row r="377" spans="1:7" x14ac:dyDescent="0.25">
      <c r="A377" s="61" t="s">
        <v>696</v>
      </c>
      <c r="B377" s="61" t="s">
        <v>697</v>
      </c>
      <c r="C377" s="62">
        <v>40305</v>
      </c>
      <c r="D377" s="63" t="s">
        <v>388</v>
      </c>
      <c r="E377" s="63" t="s">
        <v>1133</v>
      </c>
      <c r="F377" s="64">
        <v>5</v>
      </c>
      <c r="G377" s="64" t="s">
        <v>1131</v>
      </c>
    </row>
    <row r="378" spans="1:7" x14ac:dyDescent="0.25">
      <c r="A378" s="61" t="s">
        <v>696</v>
      </c>
      <c r="B378" s="61" t="s">
        <v>697</v>
      </c>
      <c r="C378" s="62">
        <v>40306</v>
      </c>
      <c r="D378" s="63" t="s">
        <v>389</v>
      </c>
      <c r="E378" s="63" t="s">
        <v>1134</v>
      </c>
      <c r="F378" s="64">
        <v>5</v>
      </c>
      <c r="G378" s="64" t="s">
        <v>1131</v>
      </c>
    </row>
    <row r="379" spans="1:7" ht="30" x14ac:dyDescent="0.25">
      <c r="A379" s="61" t="s">
        <v>696</v>
      </c>
      <c r="B379" s="61" t="s">
        <v>697</v>
      </c>
      <c r="C379" s="62">
        <v>40307</v>
      </c>
      <c r="D379" s="63" t="s">
        <v>390</v>
      </c>
      <c r="E379" s="63" t="s">
        <v>1135</v>
      </c>
      <c r="F379" s="64">
        <v>7</v>
      </c>
      <c r="G379" s="64" t="s">
        <v>1131</v>
      </c>
    </row>
    <row r="380" spans="1:7" x14ac:dyDescent="0.25">
      <c r="A380" s="61" t="s">
        <v>696</v>
      </c>
      <c r="B380" s="61" t="s">
        <v>697</v>
      </c>
      <c r="C380" s="62">
        <v>40308</v>
      </c>
      <c r="D380" s="63" t="s">
        <v>391</v>
      </c>
      <c r="E380" s="63" t="s">
        <v>1136</v>
      </c>
      <c r="F380" s="64">
        <v>7</v>
      </c>
      <c r="G380" s="64" t="s">
        <v>1131</v>
      </c>
    </row>
    <row r="381" spans="1:7" x14ac:dyDescent="0.25">
      <c r="A381" s="61" t="s">
        <v>696</v>
      </c>
      <c r="B381" s="61" t="s">
        <v>697</v>
      </c>
      <c r="C381" s="62">
        <v>40309</v>
      </c>
      <c r="D381" s="63" t="s">
        <v>392</v>
      </c>
      <c r="E381" s="63" t="s">
        <v>393</v>
      </c>
      <c r="F381" s="64">
        <v>5</v>
      </c>
      <c r="G381" s="64" t="s">
        <v>1131</v>
      </c>
    </row>
    <row r="382" spans="1:7" x14ac:dyDescent="0.25">
      <c r="A382" s="61" t="s">
        <v>696</v>
      </c>
      <c r="B382" s="61" t="s">
        <v>697</v>
      </c>
      <c r="C382" s="62">
        <v>40310</v>
      </c>
      <c r="D382" s="63" t="s">
        <v>394</v>
      </c>
      <c r="E382" s="63" t="s">
        <v>395</v>
      </c>
      <c r="F382" s="64">
        <v>5</v>
      </c>
      <c r="G382" s="64" t="s">
        <v>1131</v>
      </c>
    </row>
    <row r="383" spans="1:7" x14ac:dyDescent="0.25">
      <c r="A383" s="61" t="s">
        <v>696</v>
      </c>
      <c r="B383" s="61" t="s">
        <v>697</v>
      </c>
      <c r="C383" s="62">
        <v>40311</v>
      </c>
      <c r="D383" s="63" t="s">
        <v>396</v>
      </c>
      <c r="E383" s="63" t="s">
        <v>397</v>
      </c>
      <c r="F383" s="64">
        <v>6</v>
      </c>
      <c r="G383" s="64" t="s">
        <v>1131</v>
      </c>
    </row>
    <row r="384" spans="1:7" x14ac:dyDescent="0.25">
      <c r="A384" s="61" t="s">
        <v>696</v>
      </c>
      <c r="B384" s="61" t="s">
        <v>697</v>
      </c>
      <c r="C384" s="62">
        <v>40312</v>
      </c>
      <c r="D384" s="63" t="s">
        <v>398</v>
      </c>
      <c r="E384" s="63" t="s">
        <v>399</v>
      </c>
      <c r="F384" s="64">
        <v>6</v>
      </c>
      <c r="G384" s="64" t="s">
        <v>1131</v>
      </c>
    </row>
    <row r="385" spans="1:7" ht="30" x14ac:dyDescent="0.25">
      <c r="A385" s="61" t="s">
        <v>696</v>
      </c>
      <c r="B385" s="61" t="s">
        <v>697</v>
      </c>
      <c r="C385" s="62">
        <v>40313</v>
      </c>
      <c r="D385" s="63" t="s">
        <v>400</v>
      </c>
      <c r="E385" s="63" t="s">
        <v>401</v>
      </c>
      <c r="F385" s="64">
        <v>6</v>
      </c>
      <c r="G385" s="64" t="s">
        <v>1131</v>
      </c>
    </row>
    <row r="386" spans="1:7" x14ac:dyDescent="0.25">
      <c r="A386" s="61" t="s">
        <v>696</v>
      </c>
      <c r="B386" s="61" t="s">
        <v>697</v>
      </c>
      <c r="C386" s="62">
        <v>40314</v>
      </c>
      <c r="D386" s="63" t="s">
        <v>402</v>
      </c>
      <c r="E386" s="63" t="s">
        <v>403</v>
      </c>
      <c r="F386" s="64">
        <v>6</v>
      </c>
      <c r="G386" s="64" t="s">
        <v>1131</v>
      </c>
    </row>
    <row r="387" spans="1:7" x14ac:dyDescent="0.25">
      <c r="A387" s="61" t="s">
        <v>696</v>
      </c>
      <c r="B387" s="61" t="s">
        <v>697</v>
      </c>
      <c r="C387" s="62">
        <v>40315</v>
      </c>
      <c r="D387" s="63" t="s">
        <v>404</v>
      </c>
      <c r="E387" s="63" t="s">
        <v>405</v>
      </c>
      <c r="F387" s="64">
        <v>7</v>
      </c>
      <c r="G387" s="64" t="s">
        <v>1131</v>
      </c>
    </row>
    <row r="388" spans="1:7" x14ac:dyDescent="0.25">
      <c r="A388" s="61" t="s">
        <v>696</v>
      </c>
      <c r="B388" s="61" t="s">
        <v>697</v>
      </c>
      <c r="C388" s="62">
        <v>40316</v>
      </c>
      <c r="D388" s="63" t="s">
        <v>984</v>
      </c>
      <c r="E388" s="63" t="s">
        <v>406</v>
      </c>
      <c r="F388" s="64">
        <v>7</v>
      </c>
      <c r="G388" s="64" t="s">
        <v>1131</v>
      </c>
    </row>
    <row r="389" spans="1:7" ht="30" x14ac:dyDescent="0.25">
      <c r="A389" s="61" t="s">
        <v>696</v>
      </c>
      <c r="B389" s="61" t="s">
        <v>697</v>
      </c>
      <c r="C389" s="4">
        <v>40317</v>
      </c>
      <c r="D389" s="63" t="s">
        <v>407</v>
      </c>
      <c r="E389" s="63" t="s">
        <v>408</v>
      </c>
      <c r="F389" s="64">
        <v>7</v>
      </c>
      <c r="G389" s="64" t="s">
        <v>1131</v>
      </c>
    </row>
    <row r="390" spans="1:7" ht="30" x14ac:dyDescent="0.25">
      <c r="A390" s="61" t="s">
        <v>696</v>
      </c>
      <c r="B390" s="61" t="s">
        <v>697</v>
      </c>
      <c r="C390" s="62">
        <v>40318</v>
      </c>
      <c r="D390" s="63" t="s">
        <v>1234</v>
      </c>
      <c r="E390" s="63" t="s">
        <v>1235</v>
      </c>
      <c r="F390" s="64">
        <v>7</v>
      </c>
      <c r="G390" s="64" t="s">
        <v>1131</v>
      </c>
    </row>
    <row r="391" spans="1:7" x14ac:dyDescent="0.25">
      <c r="A391" s="61" t="s">
        <v>696</v>
      </c>
      <c r="B391" s="61" t="s">
        <v>697</v>
      </c>
      <c r="C391" s="62">
        <v>40319</v>
      </c>
      <c r="D391" s="63" t="s">
        <v>409</v>
      </c>
      <c r="E391" s="63" t="s">
        <v>410</v>
      </c>
      <c r="F391" s="64" t="s">
        <v>0</v>
      </c>
      <c r="G391" s="64" t="s">
        <v>1131</v>
      </c>
    </row>
    <row r="392" spans="1:7" x14ac:dyDescent="0.25">
      <c r="A392" s="61" t="s">
        <v>696</v>
      </c>
      <c r="B392" s="61" t="s">
        <v>697</v>
      </c>
      <c r="C392" s="62">
        <v>40320</v>
      </c>
      <c r="D392" s="63" t="s">
        <v>1138</v>
      </c>
      <c r="E392" s="63" t="s">
        <v>1137</v>
      </c>
      <c r="F392" s="64">
        <v>6</v>
      </c>
      <c r="G392" s="64" t="s">
        <v>1131</v>
      </c>
    </row>
    <row r="393" spans="1:7" x14ac:dyDescent="0.25">
      <c r="A393" s="61" t="s">
        <v>696</v>
      </c>
      <c r="B393" s="61" t="s">
        <v>697</v>
      </c>
      <c r="C393" s="62">
        <v>40321</v>
      </c>
      <c r="D393" s="63" t="s">
        <v>411</v>
      </c>
      <c r="E393" s="63" t="s">
        <v>412</v>
      </c>
      <c r="F393" s="64" t="s">
        <v>0</v>
      </c>
      <c r="G393" s="64" t="s">
        <v>1131</v>
      </c>
    </row>
    <row r="394" spans="1:7" x14ac:dyDescent="0.25">
      <c r="A394" s="61" t="s">
        <v>696</v>
      </c>
      <c r="B394" s="61" t="s">
        <v>697</v>
      </c>
      <c r="C394" s="62">
        <v>40401</v>
      </c>
      <c r="D394" s="63" t="s">
        <v>413</v>
      </c>
      <c r="E394" s="63" t="s">
        <v>414</v>
      </c>
      <c r="F394" s="64" t="s">
        <v>0</v>
      </c>
      <c r="G394" s="64" t="s">
        <v>1139</v>
      </c>
    </row>
    <row r="395" spans="1:7" x14ac:dyDescent="0.25">
      <c r="A395" s="61" t="s">
        <v>696</v>
      </c>
      <c r="B395" s="61" t="s">
        <v>697</v>
      </c>
      <c r="C395" s="62">
        <v>40402</v>
      </c>
      <c r="D395" s="63" t="s">
        <v>449</v>
      </c>
      <c r="E395" s="63" t="s">
        <v>450</v>
      </c>
      <c r="F395" s="64" t="s">
        <v>0</v>
      </c>
      <c r="G395" s="64" t="s">
        <v>1139</v>
      </c>
    </row>
    <row r="396" spans="1:7" x14ac:dyDescent="0.25">
      <c r="A396" s="61" t="s">
        <v>696</v>
      </c>
      <c r="B396" s="61" t="s">
        <v>697</v>
      </c>
      <c r="C396" s="62">
        <v>40403</v>
      </c>
      <c r="D396" s="63" t="s">
        <v>451</v>
      </c>
      <c r="E396" s="63" t="s">
        <v>452</v>
      </c>
      <c r="F396" s="64" t="s">
        <v>0</v>
      </c>
      <c r="G396" s="64" t="s">
        <v>1139</v>
      </c>
    </row>
    <row r="397" spans="1:7" x14ac:dyDescent="0.25">
      <c r="A397" s="61" t="s">
        <v>696</v>
      </c>
      <c r="B397" s="61" t="s">
        <v>697</v>
      </c>
      <c r="C397" s="62">
        <v>40404</v>
      </c>
      <c r="D397" s="63" t="s">
        <v>415</v>
      </c>
      <c r="E397" s="63" t="s">
        <v>416</v>
      </c>
      <c r="F397" s="64">
        <v>5</v>
      </c>
      <c r="G397" s="64" t="s">
        <v>1139</v>
      </c>
    </row>
    <row r="398" spans="1:7" x14ac:dyDescent="0.25">
      <c r="A398" s="61" t="s">
        <v>696</v>
      </c>
      <c r="B398" s="61" t="s">
        <v>697</v>
      </c>
      <c r="C398" s="62">
        <v>40405</v>
      </c>
      <c r="D398" s="63" t="s">
        <v>417</v>
      </c>
      <c r="E398" s="63" t="s">
        <v>418</v>
      </c>
      <c r="F398" s="64">
        <v>6</v>
      </c>
      <c r="G398" s="64" t="s">
        <v>1139</v>
      </c>
    </row>
    <row r="399" spans="1:7" x14ac:dyDescent="0.25">
      <c r="A399" s="61" t="s">
        <v>696</v>
      </c>
      <c r="B399" s="61" t="s">
        <v>697</v>
      </c>
      <c r="C399" s="62">
        <v>40406</v>
      </c>
      <c r="D399" s="63" t="s">
        <v>419</v>
      </c>
      <c r="E399" s="63" t="s">
        <v>420</v>
      </c>
      <c r="F399" s="64">
        <v>7</v>
      </c>
      <c r="G399" s="64" t="s">
        <v>1139</v>
      </c>
    </row>
    <row r="400" spans="1:7" x14ac:dyDescent="0.25">
      <c r="A400" s="61" t="s">
        <v>696</v>
      </c>
      <c r="B400" s="61" t="s">
        <v>697</v>
      </c>
      <c r="C400" s="62">
        <v>40407</v>
      </c>
      <c r="D400" s="63" t="s">
        <v>421</v>
      </c>
      <c r="E400" s="63" t="s">
        <v>422</v>
      </c>
      <c r="F400" s="64">
        <v>5</v>
      </c>
      <c r="G400" s="64" t="s">
        <v>1139</v>
      </c>
    </row>
    <row r="401" spans="1:7" x14ac:dyDescent="0.25">
      <c r="A401" s="61" t="s">
        <v>696</v>
      </c>
      <c r="B401" s="61" t="s">
        <v>697</v>
      </c>
      <c r="C401" s="62">
        <v>40408</v>
      </c>
      <c r="D401" s="63" t="s">
        <v>423</v>
      </c>
      <c r="E401" s="63" t="s">
        <v>424</v>
      </c>
      <c r="F401" s="64">
        <v>4</v>
      </c>
      <c r="G401" s="64" t="s">
        <v>1139</v>
      </c>
    </row>
    <row r="402" spans="1:7" x14ac:dyDescent="0.25">
      <c r="A402" s="61" t="s">
        <v>696</v>
      </c>
      <c r="B402" s="61" t="s">
        <v>697</v>
      </c>
      <c r="C402" s="62">
        <v>40409</v>
      </c>
      <c r="D402" s="63" t="s">
        <v>425</v>
      </c>
      <c r="E402" s="63" t="s">
        <v>426</v>
      </c>
      <c r="F402" s="64">
        <v>5</v>
      </c>
      <c r="G402" s="64" t="s">
        <v>1139</v>
      </c>
    </row>
    <row r="403" spans="1:7" x14ac:dyDescent="0.25">
      <c r="A403" s="61" t="s">
        <v>696</v>
      </c>
      <c r="B403" s="61" t="s">
        <v>697</v>
      </c>
      <c r="C403" s="62">
        <v>40410</v>
      </c>
      <c r="D403" s="63" t="s">
        <v>427</v>
      </c>
      <c r="E403" s="63" t="s">
        <v>428</v>
      </c>
      <c r="F403" s="64">
        <v>5</v>
      </c>
      <c r="G403" s="64" t="s">
        <v>1139</v>
      </c>
    </row>
    <row r="404" spans="1:7" x14ac:dyDescent="0.25">
      <c r="A404" s="61" t="s">
        <v>696</v>
      </c>
      <c r="B404" s="61" t="s">
        <v>697</v>
      </c>
      <c r="C404" s="62">
        <v>40411</v>
      </c>
      <c r="D404" s="63" t="s">
        <v>429</v>
      </c>
      <c r="E404" s="63" t="s">
        <v>430</v>
      </c>
      <c r="F404" s="64">
        <v>6</v>
      </c>
      <c r="G404" s="64" t="s">
        <v>1139</v>
      </c>
    </row>
    <row r="405" spans="1:7" x14ac:dyDescent="0.25">
      <c r="A405" s="61" t="s">
        <v>696</v>
      </c>
      <c r="B405" s="61" t="s">
        <v>697</v>
      </c>
      <c r="C405" s="62">
        <v>40412</v>
      </c>
      <c r="D405" s="63" t="s">
        <v>431</v>
      </c>
      <c r="E405" s="63" t="s">
        <v>432</v>
      </c>
      <c r="F405" s="64">
        <v>7</v>
      </c>
      <c r="G405" s="64" t="s">
        <v>1139</v>
      </c>
    </row>
    <row r="406" spans="1:7" ht="30" x14ac:dyDescent="0.25">
      <c r="A406" s="61" t="s">
        <v>696</v>
      </c>
      <c r="B406" s="61" t="s">
        <v>697</v>
      </c>
      <c r="C406" s="62">
        <v>40413</v>
      </c>
      <c r="D406" s="63" t="s">
        <v>433</v>
      </c>
      <c r="E406" s="63" t="s">
        <v>434</v>
      </c>
      <c r="F406" s="64">
        <v>7</v>
      </c>
      <c r="G406" s="64" t="s">
        <v>1139</v>
      </c>
    </row>
    <row r="407" spans="1:7" ht="30" x14ac:dyDescent="0.25">
      <c r="A407" s="61" t="s">
        <v>696</v>
      </c>
      <c r="B407" s="61" t="s">
        <v>697</v>
      </c>
      <c r="C407" s="62">
        <v>40414</v>
      </c>
      <c r="D407" s="63" t="s">
        <v>435</v>
      </c>
      <c r="E407" s="63" t="s">
        <v>436</v>
      </c>
      <c r="F407" s="64">
        <v>7</v>
      </c>
      <c r="G407" s="64" t="s">
        <v>1139</v>
      </c>
    </row>
    <row r="408" spans="1:7" x14ac:dyDescent="0.25">
      <c r="A408" s="61" t="s">
        <v>696</v>
      </c>
      <c r="B408" s="61" t="s">
        <v>697</v>
      </c>
      <c r="C408" s="62">
        <v>40415</v>
      </c>
      <c r="D408" s="63" t="s">
        <v>437</v>
      </c>
      <c r="E408" s="63" t="s">
        <v>438</v>
      </c>
      <c r="F408" s="64">
        <v>6</v>
      </c>
      <c r="G408" s="64" t="s">
        <v>1139</v>
      </c>
    </row>
    <row r="409" spans="1:7" x14ac:dyDescent="0.25">
      <c r="A409" s="61" t="s">
        <v>696</v>
      </c>
      <c r="B409" s="61" t="s">
        <v>697</v>
      </c>
      <c r="C409" s="62">
        <v>40416</v>
      </c>
      <c r="D409" s="63" t="s">
        <v>439</v>
      </c>
      <c r="E409" s="63" t="s">
        <v>440</v>
      </c>
      <c r="F409" s="64">
        <v>6</v>
      </c>
      <c r="G409" s="64" t="s">
        <v>1139</v>
      </c>
    </row>
    <row r="410" spans="1:7" x14ac:dyDescent="0.25">
      <c r="A410" s="61" t="s">
        <v>696</v>
      </c>
      <c r="B410" s="61" t="s">
        <v>697</v>
      </c>
      <c r="C410" s="4">
        <v>40417</v>
      </c>
      <c r="D410" s="63" t="s">
        <v>441</v>
      </c>
      <c r="E410" s="63" t="s">
        <v>442</v>
      </c>
      <c r="F410" s="64">
        <v>7</v>
      </c>
      <c r="G410" s="64" t="s">
        <v>1139</v>
      </c>
    </row>
    <row r="411" spans="1:7" x14ac:dyDescent="0.25">
      <c r="A411" s="61" t="s">
        <v>696</v>
      </c>
      <c r="B411" s="61" t="s">
        <v>697</v>
      </c>
      <c r="C411" s="62">
        <v>40418</v>
      </c>
      <c r="D411" s="63" t="s">
        <v>453</v>
      </c>
      <c r="E411" s="63" t="s">
        <v>454</v>
      </c>
      <c r="F411" s="64">
        <v>7</v>
      </c>
      <c r="G411" s="64" t="s">
        <v>1139</v>
      </c>
    </row>
    <row r="412" spans="1:7" ht="30" x14ac:dyDescent="0.25">
      <c r="A412" s="61" t="s">
        <v>696</v>
      </c>
      <c r="B412" s="61" t="s">
        <v>697</v>
      </c>
      <c r="C412" s="62">
        <v>40419</v>
      </c>
      <c r="D412" s="63" t="s">
        <v>986</v>
      </c>
      <c r="E412" s="63" t="s">
        <v>985</v>
      </c>
      <c r="F412" s="64">
        <v>5</v>
      </c>
      <c r="G412" s="64" t="s">
        <v>1139</v>
      </c>
    </row>
    <row r="413" spans="1:7" ht="30" x14ac:dyDescent="0.25">
      <c r="A413" s="61" t="s">
        <v>696</v>
      </c>
      <c r="B413" s="61" t="s">
        <v>697</v>
      </c>
      <c r="C413" s="62">
        <v>40420</v>
      </c>
      <c r="D413" s="63" t="s">
        <v>1141</v>
      </c>
      <c r="E413" s="63" t="s">
        <v>1140</v>
      </c>
      <c r="F413" s="64">
        <v>6</v>
      </c>
      <c r="G413" s="64" t="s">
        <v>1139</v>
      </c>
    </row>
    <row r="414" spans="1:7" x14ac:dyDescent="0.25">
      <c r="A414" s="61" t="s">
        <v>696</v>
      </c>
      <c r="B414" s="61" t="s">
        <v>697</v>
      </c>
      <c r="C414" s="62">
        <v>40421</v>
      </c>
      <c r="D414" s="63" t="s">
        <v>443</v>
      </c>
      <c r="E414" s="63" t="s">
        <v>444</v>
      </c>
      <c r="F414" s="64">
        <v>7</v>
      </c>
      <c r="G414" s="64" t="s">
        <v>1139</v>
      </c>
    </row>
    <row r="415" spans="1:7" x14ac:dyDescent="0.25">
      <c r="A415" s="61" t="s">
        <v>696</v>
      </c>
      <c r="B415" s="61" t="s">
        <v>697</v>
      </c>
      <c r="C415" s="62">
        <v>40422</v>
      </c>
      <c r="D415" s="63" t="s">
        <v>445</v>
      </c>
      <c r="E415" s="63" t="s">
        <v>446</v>
      </c>
      <c r="F415" s="64">
        <v>7</v>
      </c>
      <c r="G415" s="64" t="s">
        <v>1139</v>
      </c>
    </row>
    <row r="416" spans="1:7" x14ac:dyDescent="0.25">
      <c r="A416" s="61" t="s">
        <v>696</v>
      </c>
      <c r="B416" s="61" t="s">
        <v>697</v>
      </c>
      <c r="C416" s="62">
        <v>40423</v>
      </c>
      <c r="D416" s="63" t="s">
        <v>447</v>
      </c>
      <c r="E416" s="63" t="s">
        <v>448</v>
      </c>
      <c r="F416" s="64">
        <v>7</v>
      </c>
      <c r="G416" s="64" t="s">
        <v>1139</v>
      </c>
    </row>
    <row r="417" spans="1:7" x14ac:dyDescent="0.25">
      <c r="A417" s="61" t="s">
        <v>696</v>
      </c>
      <c r="B417" s="61" t="s">
        <v>697</v>
      </c>
      <c r="C417" s="62">
        <v>40501</v>
      </c>
      <c r="D417" s="63" t="s">
        <v>329</v>
      </c>
      <c r="E417" s="63" t="s">
        <v>330</v>
      </c>
      <c r="F417" s="64">
        <v>5</v>
      </c>
      <c r="G417" s="64" t="s">
        <v>1142</v>
      </c>
    </row>
    <row r="418" spans="1:7" x14ac:dyDescent="0.25">
      <c r="A418" s="61" t="s">
        <v>696</v>
      </c>
      <c r="B418" s="61" t="s">
        <v>697</v>
      </c>
      <c r="C418" s="62">
        <v>40502</v>
      </c>
      <c r="D418" s="63" t="s">
        <v>987</v>
      </c>
      <c r="E418" s="63" t="s">
        <v>461</v>
      </c>
      <c r="F418" s="64">
        <v>5</v>
      </c>
      <c r="G418" s="64" t="s">
        <v>1142</v>
      </c>
    </row>
    <row r="419" spans="1:7" x14ac:dyDescent="0.25">
      <c r="A419" s="61" t="s">
        <v>696</v>
      </c>
      <c r="B419" s="61" t="s">
        <v>697</v>
      </c>
      <c r="C419" s="62">
        <v>40503</v>
      </c>
      <c r="D419" s="63" t="s">
        <v>459</v>
      </c>
      <c r="E419" s="63" t="s">
        <v>460</v>
      </c>
      <c r="F419" s="64">
        <v>6</v>
      </c>
      <c r="G419" s="64" t="s">
        <v>1142</v>
      </c>
    </row>
    <row r="420" spans="1:7" x14ac:dyDescent="0.25">
      <c r="A420" s="61" t="s">
        <v>696</v>
      </c>
      <c r="B420" s="61" t="s">
        <v>697</v>
      </c>
      <c r="C420" s="62">
        <v>40504</v>
      </c>
      <c r="D420" s="63" t="s">
        <v>462</v>
      </c>
      <c r="E420" s="63" t="s">
        <v>463</v>
      </c>
      <c r="F420" s="64">
        <v>5</v>
      </c>
      <c r="G420" s="64" t="s">
        <v>1142</v>
      </c>
    </row>
    <row r="421" spans="1:7" x14ac:dyDescent="0.25">
      <c r="A421" s="61" t="s">
        <v>696</v>
      </c>
      <c r="B421" s="61" t="s">
        <v>697</v>
      </c>
      <c r="C421" s="62">
        <v>40505</v>
      </c>
      <c r="D421" s="63" t="s">
        <v>455</v>
      </c>
      <c r="E421" s="63" t="s">
        <v>1143</v>
      </c>
      <c r="F421" s="64">
        <v>7</v>
      </c>
      <c r="G421" s="64" t="s">
        <v>1142</v>
      </c>
    </row>
    <row r="422" spans="1:7" ht="30" x14ac:dyDescent="0.25">
      <c r="A422" s="61" t="s">
        <v>696</v>
      </c>
      <c r="B422" s="61" t="s">
        <v>697</v>
      </c>
      <c r="C422" s="62" t="s">
        <v>1236</v>
      </c>
      <c r="D422" s="63" t="s">
        <v>1237</v>
      </c>
      <c r="E422" s="63" t="s">
        <v>1238</v>
      </c>
      <c r="F422" s="64">
        <v>7</v>
      </c>
      <c r="G422" s="64" t="s">
        <v>1142</v>
      </c>
    </row>
    <row r="423" spans="1:7" x14ac:dyDescent="0.25">
      <c r="A423" s="61" t="s">
        <v>696</v>
      </c>
      <c r="B423" s="61" t="s">
        <v>697</v>
      </c>
      <c r="C423" s="62">
        <v>40506</v>
      </c>
      <c r="D423" s="63" t="s">
        <v>456</v>
      </c>
      <c r="E423" s="63" t="s">
        <v>457</v>
      </c>
      <c r="F423" s="64">
        <v>7</v>
      </c>
      <c r="G423" s="64" t="s">
        <v>1142</v>
      </c>
    </row>
    <row r="424" spans="1:7" ht="30" x14ac:dyDescent="0.25">
      <c r="A424" s="61" t="s">
        <v>696</v>
      </c>
      <c r="B424" s="61" t="s">
        <v>697</v>
      </c>
      <c r="C424" s="62">
        <v>40507</v>
      </c>
      <c r="D424" s="63" t="s">
        <v>458</v>
      </c>
      <c r="E424" s="63" t="s">
        <v>1144</v>
      </c>
      <c r="F424" s="64">
        <v>7</v>
      </c>
      <c r="G424" s="64" t="s">
        <v>1142</v>
      </c>
    </row>
    <row r="425" spans="1:7" ht="30" x14ac:dyDescent="0.25">
      <c r="A425" s="61" t="s">
        <v>696</v>
      </c>
      <c r="B425" s="61" t="s">
        <v>697</v>
      </c>
      <c r="C425" s="62">
        <v>40508</v>
      </c>
      <c r="D425" s="63" t="s">
        <v>1146</v>
      </c>
      <c r="E425" s="63" t="s">
        <v>1145</v>
      </c>
      <c r="F425" s="64">
        <v>6</v>
      </c>
      <c r="G425" s="64" t="s">
        <v>1142</v>
      </c>
    </row>
    <row r="426" spans="1:7" x14ac:dyDescent="0.25">
      <c r="A426" s="61" t="s">
        <v>696</v>
      </c>
      <c r="B426" s="61" t="s">
        <v>697</v>
      </c>
      <c r="C426" s="62">
        <v>40509</v>
      </c>
      <c r="D426" s="63" t="s">
        <v>464</v>
      </c>
      <c r="E426" s="63" t="s">
        <v>465</v>
      </c>
      <c r="F426" s="64">
        <v>7</v>
      </c>
      <c r="G426" s="64" t="s">
        <v>1142</v>
      </c>
    </row>
    <row r="427" spans="1:7" x14ac:dyDescent="0.25">
      <c r="A427" s="61" t="s">
        <v>696</v>
      </c>
      <c r="B427" s="61" t="s">
        <v>697</v>
      </c>
      <c r="C427" s="62">
        <v>40510</v>
      </c>
      <c r="D427" s="63" t="s">
        <v>1148</v>
      </c>
      <c r="E427" s="63" t="s">
        <v>1147</v>
      </c>
      <c r="F427" s="64">
        <v>7</v>
      </c>
      <c r="G427" s="64" t="s">
        <v>1142</v>
      </c>
    </row>
    <row r="428" spans="1:7" x14ac:dyDescent="0.25">
      <c r="A428" s="61" t="s">
        <v>696</v>
      </c>
      <c r="B428" s="61" t="s">
        <v>697</v>
      </c>
      <c r="C428" s="62">
        <v>40601</v>
      </c>
      <c r="D428" s="63" t="s">
        <v>466</v>
      </c>
      <c r="E428" s="63" t="s">
        <v>467</v>
      </c>
      <c r="F428" s="64">
        <v>5</v>
      </c>
      <c r="G428" s="64" t="s">
        <v>1149</v>
      </c>
    </row>
    <row r="429" spans="1:7" x14ac:dyDescent="0.25">
      <c r="A429" s="61" t="s">
        <v>696</v>
      </c>
      <c r="B429" s="61" t="s">
        <v>697</v>
      </c>
      <c r="C429" s="62">
        <v>40602</v>
      </c>
      <c r="D429" s="63" t="s">
        <v>468</v>
      </c>
      <c r="E429" s="63" t="s">
        <v>469</v>
      </c>
      <c r="F429" s="64">
        <v>6</v>
      </c>
      <c r="G429" s="64" t="s">
        <v>1149</v>
      </c>
    </row>
    <row r="430" spans="1:7" x14ac:dyDescent="0.25">
      <c r="A430" s="61" t="s">
        <v>696</v>
      </c>
      <c r="B430" s="61" t="s">
        <v>697</v>
      </c>
      <c r="C430" s="62">
        <v>40603</v>
      </c>
      <c r="D430" s="63" t="s">
        <v>470</v>
      </c>
      <c r="E430" s="63" t="s">
        <v>471</v>
      </c>
      <c r="F430" s="64">
        <v>6</v>
      </c>
      <c r="G430" s="64" t="s">
        <v>1149</v>
      </c>
    </row>
    <row r="431" spans="1:7" x14ac:dyDescent="0.25">
      <c r="A431" s="61" t="s">
        <v>696</v>
      </c>
      <c r="B431" s="61" t="s">
        <v>697</v>
      </c>
      <c r="C431" s="62">
        <v>40604</v>
      </c>
      <c r="D431" s="63" t="s">
        <v>1150</v>
      </c>
      <c r="E431" s="63" t="s">
        <v>472</v>
      </c>
      <c r="F431" s="64">
        <v>6</v>
      </c>
      <c r="G431" s="64" t="s">
        <v>1149</v>
      </c>
    </row>
    <row r="432" spans="1:7" x14ac:dyDescent="0.25">
      <c r="A432" s="61" t="s">
        <v>696</v>
      </c>
      <c r="B432" s="61" t="s">
        <v>697</v>
      </c>
      <c r="C432" s="62">
        <v>40605</v>
      </c>
      <c r="D432" s="63" t="s">
        <v>473</v>
      </c>
      <c r="E432" s="63" t="s">
        <v>1151</v>
      </c>
      <c r="F432" s="64">
        <v>7</v>
      </c>
      <c r="G432" s="64" t="s">
        <v>1149</v>
      </c>
    </row>
    <row r="433" spans="1:7" x14ac:dyDescent="0.25">
      <c r="A433" s="61" t="s">
        <v>696</v>
      </c>
      <c r="B433" s="61" t="s">
        <v>697</v>
      </c>
      <c r="C433" s="62">
        <v>40606</v>
      </c>
      <c r="D433" s="63" t="s">
        <v>474</v>
      </c>
      <c r="E433" s="63" t="s">
        <v>475</v>
      </c>
      <c r="F433" s="64">
        <v>6</v>
      </c>
      <c r="G433" s="64" t="s">
        <v>1149</v>
      </c>
    </row>
    <row r="434" spans="1:7" x14ac:dyDescent="0.25">
      <c r="A434" s="61" t="s">
        <v>696</v>
      </c>
      <c r="B434" s="61" t="s">
        <v>697</v>
      </c>
      <c r="C434" s="62">
        <v>40607</v>
      </c>
      <c r="D434" s="63" t="s">
        <v>476</v>
      </c>
      <c r="E434" s="63" t="s">
        <v>477</v>
      </c>
      <c r="F434" s="64">
        <v>7</v>
      </c>
      <c r="G434" s="64" t="s">
        <v>1149</v>
      </c>
    </row>
    <row r="435" spans="1:7" x14ac:dyDescent="0.25">
      <c r="A435" s="61" t="s">
        <v>696</v>
      </c>
      <c r="B435" s="61" t="s">
        <v>697</v>
      </c>
      <c r="C435" s="4">
        <v>40608</v>
      </c>
      <c r="D435" s="63" t="s">
        <v>478</v>
      </c>
      <c r="E435" s="63" t="s">
        <v>479</v>
      </c>
      <c r="F435" s="64">
        <v>6</v>
      </c>
      <c r="G435" s="64" t="s">
        <v>1149</v>
      </c>
    </row>
    <row r="436" spans="1:7" x14ac:dyDescent="0.25">
      <c r="A436" s="61" t="s">
        <v>696</v>
      </c>
      <c r="B436" s="61" t="s">
        <v>697</v>
      </c>
      <c r="C436" s="62">
        <v>40609</v>
      </c>
      <c r="D436" s="63" t="s">
        <v>1153</v>
      </c>
      <c r="E436" s="63" t="s">
        <v>1152</v>
      </c>
      <c r="F436" s="64">
        <v>7</v>
      </c>
      <c r="G436" s="64" t="s">
        <v>1149</v>
      </c>
    </row>
    <row r="437" spans="1:7" x14ac:dyDescent="0.25">
      <c r="A437" s="61" t="s">
        <v>696</v>
      </c>
      <c r="B437" s="61" t="s">
        <v>697</v>
      </c>
      <c r="C437" s="62">
        <v>40610</v>
      </c>
      <c r="D437" s="63" t="s">
        <v>480</v>
      </c>
      <c r="E437" s="63" t="s">
        <v>481</v>
      </c>
      <c r="F437" s="64">
        <v>7</v>
      </c>
      <c r="G437" s="64" t="s">
        <v>1149</v>
      </c>
    </row>
    <row r="438" spans="1:7" x14ac:dyDescent="0.25">
      <c r="A438" s="61" t="s">
        <v>696</v>
      </c>
      <c r="B438" s="61" t="s">
        <v>697</v>
      </c>
      <c r="C438" s="62">
        <v>40701</v>
      </c>
      <c r="D438" s="63" t="s">
        <v>482</v>
      </c>
      <c r="E438" s="63" t="s">
        <v>483</v>
      </c>
      <c r="F438" s="64">
        <v>5</v>
      </c>
      <c r="G438" s="64" t="s">
        <v>1154</v>
      </c>
    </row>
    <row r="439" spans="1:7" x14ac:dyDescent="0.25">
      <c r="A439" s="61" t="s">
        <v>696</v>
      </c>
      <c r="B439" s="61" t="s">
        <v>697</v>
      </c>
      <c r="C439" s="62">
        <v>40702</v>
      </c>
      <c r="D439" s="63" t="s">
        <v>484</v>
      </c>
      <c r="E439" s="63" t="s">
        <v>485</v>
      </c>
      <c r="F439" s="64">
        <v>7</v>
      </c>
      <c r="G439" s="64" t="s">
        <v>1154</v>
      </c>
    </row>
    <row r="440" spans="1:7" x14ac:dyDescent="0.25">
      <c r="A440" s="61" t="s">
        <v>696</v>
      </c>
      <c r="B440" s="61" t="s">
        <v>697</v>
      </c>
      <c r="C440" s="4">
        <v>40703</v>
      </c>
      <c r="D440" s="63" t="s">
        <v>486</v>
      </c>
      <c r="E440" s="63" t="s">
        <v>487</v>
      </c>
      <c r="F440" s="64">
        <v>6</v>
      </c>
      <c r="G440" s="64" t="s">
        <v>1154</v>
      </c>
    </row>
    <row r="441" spans="1:7" x14ac:dyDescent="0.25">
      <c r="A441" s="61" t="s">
        <v>696</v>
      </c>
      <c r="B441" s="61" t="s">
        <v>697</v>
      </c>
      <c r="C441" s="62">
        <v>40704</v>
      </c>
      <c r="D441" s="63" t="s">
        <v>488</v>
      </c>
      <c r="E441" s="63" t="s">
        <v>489</v>
      </c>
      <c r="F441" s="64">
        <v>7</v>
      </c>
      <c r="G441" s="64" t="s">
        <v>1154</v>
      </c>
    </row>
    <row r="442" spans="1:7" x14ac:dyDescent="0.25">
      <c r="A442" s="61" t="s">
        <v>696</v>
      </c>
      <c r="B442" s="61" t="s">
        <v>697</v>
      </c>
      <c r="C442" s="62">
        <v>40705</v>
      </c>
      <c r="D442" s="63" t="s">
        <v>490</v>
      </c>
      <c r="E442" s="63" t="s">
        <v>491</v>
      </c>
      <c r="F442" s="64">
        <v>7</v>
      </c>
      <c r="G442" s="64" t="s">
        <v>1154</v>
      </c>
    </row>
    <row r="443" spans="1:7" x14ac:dyDescent="0.25">
      <c r="A443" s="61" t="s">
        <v>696</v>
      </c>
      <c r="B443" s="61" t="s">
        <v>697</v>
      </c>
      <c r="C443" s="62">
        <v>40801</v>
      </c>
      <c r="D443" s="63" t="s">
        <v>492</v>
      </c>
      <c r="E443" s="63" t="s">
        <v>493</v>
      </c>
      <c r="F443" s="64">
        <v>7</v>
      </c>
      <c r="G443" s="64" t="s">
        <v>1155</v>
      </c>
    </row>
    <row r="444" spans="1:7" x14ac:dyDescent="0.25">
      <c r="A444" s="61" t="s">
        <v>696</v>
      </c>
      <c r="B444" s="61" t="s">
        <v>697</v>
      </c>
      <c r="C444" s="62">
        <v>40802</v>
      </c>
      <c r="D444" s="63" t="s">
        <v>494</v>
      </c>
      <c r="E444" s="63" t="s">
        <v>495</v>
      </c>
      <c r="F444" s="64">
        <v>7</v>
      </c>
      <c r="G444" s="64" t="s">
        <v>1155</v>
      </c>
    </row>
    <row r="445" spans="1:7" x14ac:dyDescent="0.25">
      <c r="A445" s="61" t="s">
        <v>696</v>
      </c>
      <c r="B445" s="61" t="s">
        <v>697</v>
      </c>
      <c r="C445" s="62">
        <v>40803</v>
      </c>
      <c r="D445" s="63" t="s">
        <v>496</v>
      </c>
      <c r="E445" s="63" t="s">
        <v>497</v>
      </c>
      <c r="F445" s="64">
        <v>7</v>
      </c>
      <c r="G445" s="64" t="s">
        <v>1155</v>
      </c>
    </row>
    <row r="446" spans="1:7" x14ac:dyDescent="0.25">
      <c r="A446" s="61" t="s">
        <v>696</v>
      </c>
      <c r="B446" s="61" t="s">
        <v>697</v>
      </c>
      <c r="C446" s="62">
        <v>40804</v>
      </c>
      <c r="D446" s="63" t="s">
        <v>498</v>
      </c>
      <c r="E446" s="63" t="s">
        <v>499</v>
      </c>
      <c r="F446" s="64">
        <v>7</v>
      </c>
      <c r="G446" s="64" t="s">
        <v>1155</v>
      </c>
    </row>
    <row r="447" spans="1:7" x14ac:dyDescent="0.25">
      <c r="A447" s="61" t="s">
        <v>696</v>
      </c>
      <c r="B447" s="61" t="s">
        <v>697</v>
      </c>
      <c r="C447" s="62">
        <v>40805</v>
      </c>
      <c r="D447" s="63" t="s">
        <v>500</v>
      </c>
      <c r="E447" s="63" t="s">
        <v>501</v>
      </c>
      <c r="F447" s="64">
        <v>7</v>
      </c>
      <c r="G447" s="64" t="s">
        <v>1155</v>
      </c>
    </row>
    <row r="448" spans="1:7" x14ac:dyDescent="0.25">
      <c r="A448" s="61" t="s">
        <v>696</v>
      </c>
      <c r="B448" s="61" t="s">
        <v>697</v>
      </c>
      <c r="C448" s="62">
        <v>40806</v>
      </c>
      <c r="D448" s="63" t="s">
        <v>502</v>
      </c>
      <c r="E448" s="63" t="s">
        <v>503</v>
      </c>
      <c r="F448" s="64">
        <v>7</v>
      </c>
      <c r="G448" s="64" t="s">
        <v>1155</v>
      </c>
    </row>
    <row r="449" spans="1:7" x14ac:dyDescent="0.25">
      <c r="A449" s="61" t="s">
        <v>696</v>
      </c>
      <c r="B449" s="61" t="s">
        <v>697</v>
      </c>
      <c r="C449" s="62">
        <v>40807</v>
      </c>
      <c r="D449" s="63" t="s">
        <v>504</v>
      </c>
      <c r="E449" s="63" t="s">
        <v>505</v>
      </c>
      <c r="F449" s="64">
        <v>7</v>
      </c>
      <c r="G449" s="64" t="s">
        <v>1155</v>
      </c>
    </row>
    <row r="450" spans="1:7" x14ac:dyDescent="0.25">
      <c r="A450" s="61" t="s">
        <v>696</v>
      </c>
      <c r="B450" s="61" t="s">
        <v>697</v>
      </c>
      <c r="C450" s="62">
        <v>40808</v>
      </c>
      <c r="D450" s="63" t="s">
        <v>506</v>
      </c>
      <c r="E450" s="63" t="s">
        <v>507</v>
      </c>
      <c r="F450" s="64">
        <v>7</v>
      </c>
      <c r="G450" s="64" t="s">
        <v>1155</v>
      </c>
    </row>
    <row r="451" spans="1:7" x14ac:dyDescent="0.25">
      <c r="A451" s="61" t="s">
        <v>696</v>
      </c>
      <c r="B451" s="61" t="s">
        <v>697</v>
      </c>
      <c r="C451" s="62">
        <v>40809</v>
      </c>
      <c r="D451" s="63" t="s">
        <v>508</v>
      </c>
      <c r="E451" s="63" t="s">
        <v>1156</v>
      </c>
      <c r="F451" s="64">
        <v>7</v>
      </c>
      <c r="G451" s="64" t="s">
        <v>1155</v>
      </c>
    </row>
    <row r="452" spans="1:7" x14ac:dyDescent="0.25">
      <c r="A452" s="61" t="s">
        <v>696</v>
      </c>
      <c r="B452" s="61" t="s">
        <v>697</v>
      </c>
      <c r="C452" s="62">
        <v>40810</v>
      </c>
      <c r="D452" s="63" t="s">
        <v>509</v>
      </c>
      <c r="E452" s="63" t="s">
        <v>1157</v>
      </c>
      <c r="F452" s="64">
        <v>7</v>
      </c>
      <c r="G452" s="64" t="s">
        <v>1155</v>
      </c>
    </row>
    <row r="453" spans="1:7" x14ac:dyDescent="0.25">
      <c r="A453" s="61" t="s">
        <v>696</v>
      </c>
      <c r="B453" s="61" t="s">
        <v>697</v>
      </c>
      <c r="C453" s="62">
        <v>40811</v>
      </c>
      <c r="D453" s="63" t="s">
        <v>510</v>
      </c>
      <c r="E453" s="63" t="s">
        <v>511</v>
      </c>
      <c r="F453" s="64">
        <v>7</v>
      </c>
      <c r="G453" s="64" t="s">
        <v>1155</v>
      </c>
    </row>
    <row r="454" spans="1:7" x14ac:dyDescent="0.25">
      <c r="A454" s="61" t="s">
        <v>696</v>
      </c>
      <c r="B454" s="61" t="s">
        <v>697</v>
      </c>
      <c r="C454" s="62">
        <v>40812</v>
      </c>
      <c r="D454" s="63" t="s">
        <v>512</v>
      </c>
      <c r="E454" s="63" t="s">
        <v>513</v>
      </c>
      <c r="F454" s="64">
        <v>7</v>
      </c>
      <c r="G454" s="64" t="s">
        <v>1155</v>
      </c>
    </row>
    <row r="455" spans="1:7" x14ac:dyDescent="0.25">
      <c r="A455" s="61" t="s">
        <v>696</v>
      </c>
      <c r="B455" s="61" t="s">
        <v>697</v>
      </c>
      <c r="C455" s="62">
        <v>40813</v>
      </c>
      <c r="D455" s="63" t="s">
        <v>514</v>
      </c>
      <c r="E455" s="63" t="s">
        <v>515</v>
      </c>
      <c r="F455" s="64">
        <v>7</v>
      </c>
      <c r="G455" s="64" t="s">
        <v>1155</v>
      </c>
    </row>
    <row r="456" spans="1:7" x14ac:dyDescent="0.25">
      <c r="A456" s="61" t="s">
        <v>696</v>
      </c>
      <c r="B456" s="61" t="s">
        <v>697</v>
      </c>
      <c r="C456" s="62">
        <v>40814</v>
      </c>
      <c r="D456" s="63" t="s">
        <v>516</v>
      </c>
      <c r="E456" s="63" t="s">
        <v>517</v>
      </c>
      <c r="F456" s="64">
        <v>7</v>
      </c>
      <c r="G456" s="64" t="s">
        <v>1155</v>
      </c>
    </row>
    <row r="457" spans="1:7" x14ac:dyDescent="0.25">
      <c r="A457" s="61" t="s">
        <v>696</v>
      </c>
      <c r="B457" s="61" t="s">
        <v>697</v>
      </c>
      <c r="C457" s="62">
        <v>40815</v>
      </c>
      <c r="D457" s="63" t="s">
        <v>518</v>
      </c>
      <c r="E457" s="63" t="s">
        <v>519</v>
      </c>
      <c r="F457" s="64">
        <v>7</v>
      </c>
      <c r="G457" s="64" t="s">
        <v>1155</v>
      </c>
    </row>
    <row r="458" spans="1:7" x14ac:dyDescent="0.25">
      <c r="A458" s="61" t="s">
        <v>696</v>
      </c>
      <c r="B458" s="61" t="s">
        <v>697</v>
      </c>
      <c r="C458" s="62">
        <v>40816</v>
      </c>
      <c r="D458" s="63" t="s">
        <v>520</v>
      </c>
      <c r="E458" s="63" t="s">
        <v>1158</v>
      </c>
      <c r="F458" s="64">
        <v>7</v>
      </c>
      <c r="G458" s="64" t="s">
        <v>1155</v>
      </c>
    </row>
    <row r="459" spans="1:7" x14ac:dyDescent="0.25">
      <c r="A459" s="61" t="s">
        <v>698</v>
      </c>
      <c r="B459" s="61" t="s">
        <v>699</v>
      </c>
      <c r="C459" s="62">
        <v>50101</v>
      </c>
      <c r="D459" s="63" t="s">
        <v>524</v>
      </c>
      <c r="E459" s="63" t="s">
        <v>525</v>
      </c>
      <c r="F459" s="64" t="s">
        <v>0</v>
      </c>
      <c r="G459" s="64" t="s">
        <v>1159</v>
      </c>
    </row>
    <row r="460" spans="1:7" x14ac:dyDescent="0.25">
      <c r="A460" s="61" t="s">
        <v>698</v>
      </c>
      <c r="B460" s="61" t="s">
        <v>699</v>
      </c>
      <c r="C460" s="62">
        <v>50102</v>
      </c>
      <c r="D460" s="63" t="s">
        <v>526</v>
      </c>
      <c r="E460" s="63" t="s">
        <v>527</v>
      </c>
      <c r="F460" s="64" t="s">
        <v>0</v>
      </c>
      <c r="G460" s="64" t="s">
        <v>1159</v>
      </c>
    </row>
    <row r="461" spans="1:7" x14ac:dyDescent="0.25">
      <c r="A461" s="61" t="s">
        <v>698</v>
      </c>
      <c r="B461" s="61" t="s">
        <v>699</v>
      </c>
      <c r="C461" s="62">
        <v>50103</v>
      </c>
      <c r="D461" s="63" t="s">
        <v>528</v>
      </c>
      <c r="E461" s="63" t="s">
        <v>529</v>
      </c>
      <c r="F461" s="64" t="s">
        <v>0</v>
      </c>
      <c r="G461" s="64" t="s">
        <v>1159</v>
      </c>
    </row>
    <row r="462" spans="1:7" x14ac:dyDescent="0.25">
      <c r="A462" s="61" t="s">
        <v>698</v>
      </c>
      <c r="B462" s="61" t="s">
        <v>699</v>
      </c>
      <c r="C462" s="62">
        <v>50104</v>
      </c>
      <c r="D462" s="63" t="s">
        <v>530</v>
      </c>
      <c r="E462" s="63" t="s">
        <v>531</v>
      </c>
      <c r="F462" s="64" t="s">
        <v>0</v>
      </c>
      <c r="G462" s="64" t="s">
        <v>1159</v>
      </c>
    </row>
    <row r="463" spans="1:7" x14ac:dyDescent="0.25">
      <c r="A463" s="61" t="s">
        <v>698</v>
      </c>
      <c r="B463" s="61" t="s">
        <v>699</v>
      </c>
      <c r="C463" s="62">
        <v>50105</v>
      </c>
      <c r="D463" s="63" t="s">
        <v>53</v>
      </c>
      <c r="E463" s="63" t="s">
        <v>52</v>
      </c>
      <c r="F463" s="64">
        <v>5</v>
      </c>
      <c r="G463" s="64" t="s">
        <v>1159</v>
      </c>
    </row>
    <row r="464" spans="1:7" x14ac:dyDescent="0.25">
      <c r="A464" s="61" t="s">
        <v>698</v>
      </c>
      <c r="B464" s="61" t="s">
        <v>699</v>
      </c>
      <c r="C464" s="62">
        <v>50106</v>
      </c>
      <c r="D464" s="63" t="s">
        <v>521</v>
      </c>
      <c r="E464" s="63" t="s">
        <v>522</v>
      </c>
      <c r="F464" s="64">
        <v>7</v>
      </c>
      <c r="G464" s="64" t="s">
        <v>1159</v>
      </c>
    </row>
    <row r="465" spans="1:7" x14ac:dyDescent="0.25">
      <c r="A465" s="61" t="s">
        <v>698</v>
      </c>
      <c r="B465" s="61" t="s">
        <v>699</v>
      </c>
      <c r="C465" s="62">
        <v>50107</v>
      </c>
      <c r="D465" s="63" t="s">
        <v>55</v>
      </c>
      <c r="E465" s="63" t="s">
        <v>54</v>
      </c>
      <c r="F465" s="64">
        <v>6</v>
      </c>
      <c r="G465" s="64" t="s">
        <v>1159</v>
      </c>
    </row>
    <row r="466" spans="1:7" x14ac:dyDescent="0.25">
      <c r="A466" s="61" t="s">
        <v>698</v>
      </c>
      <c r="B466" s="61" t="s">
        <v>699</v>
      </c>
      <c r="C466" s="62">
        <v>50108</v>
      </c>
      <c r="D466" s="63" t="s">
        <v>523</v>
      </c>
      <c r="E466" s="63" t="s">
        <v>1160</v>
      </c>
      <c r="F466" s="64">
        <v>6</v>
      </c>
      <c r="G466" s="64" t="s">
        <v>1159</v>
      </c>
    </row>
    <row r="467" spans="1:7" x14ac:dyDescent="0.25">
      <c r="A467" s="61" t="s">
        <v>698</v>
      </c>
      <c r="B467" s="61" t="s">
        <v>699</v>
      </c>
      <c r="C467" s="62">
        <v>50109</v>
      </c>
      <c r="D467" s="63" t="s">
        <v>543</v>
      </c>
      <c r="E467" s="63" t="s">
        <v>544</v>
      </c>
      <c r="F467" s="64">
        <v>5</v>
      </c>
      <c r="G467" s="64" t="s">
        <v>1159</v>
      </c>
    </row>
    <row r="468" spans="1:7" x14ac:dyDescent="0.25">
      <c r="A468" s="61" t="s">
        <v>698</v>
      </c>
      <c r="B468" s="61" t="s">
        <v>699</v>
      </c>
      <c r="C468" s="62">
        <v>50110</v>
      </c>
      <c r="D468" s="63" t="s">
        <v>542</v>
      </c>
      <c r="E468" s="63" t="s">
        <v>255</v>
      </c>
      <c r="F468" s="64">
        <v>7</v>
      </c>
      <c r="G468" s="64" t="s">
        <v>1159</v>
      </c>
    </row>
    <row r="469" spans="1:7" x14ac:dyDescent="0.25">
      <c r="A469" s="61" t="s">
        <v>698</v>
      </c>
      <c r="B469" s="61" t="s">
        <v>699</v>
      </c>
      <c r="C469" s="62">
        <v>50201</v>
      </c>
      <c r="D469" s="63" t="s">
        <v>538</v>
      </c>
      <c r="E469" s="63" t="s">
        <v>539</v>
      </c>
      <c r="F469" s="64" t="s">
        <v>0</v>
      </c>
      <c r="G469" s="64" t="s">
        <v>1161</v>
      </c>
    </row>
    <row r="470" spans="1:7" x14ac:dyDescent="0.25">
      <c r="A470" s="61" t="s">
        <v>698</v>
      </c>
      <c r="B470" s="61" t="s">
        <v>699</v>
      </c>
      <c r="C470" s="62">
        <v>50202</v>
      </c>
      <c r="D470" s="63" t="s">
        <v>532</v>
      </c>
      <c r="E470" s="63" t="s">
        <v>533</v>
      </c>
      <c r="F470" s="64">
        <v>5</v>
      </c>
      <c r="G470" s="64" t="s">
        <v>1161</v>
      </c>
    </row>
    <row r="471" spans="1:7" x14ac:dyDescent="0.25">
      <c r="A471" s="61" t="s">
        <v>698</v>
      </c>
      <c r="B471" s="61" t="s">
        <v>699</v>
      </c>
      <c r="C471" s="62">
        <v>50203</v>
      </c>
      <c r="D471" s="63" t="s">
        <v>534</v>
      </c>
      <c r="E471" s="63" t="s">
        <v>535</v>
      </c>
      <c r="F471" s="64">
        <v>6</v>
      </c>
      <c r="G471" s="64" t="s">
        <v>1161</v>
      </c>
    </row>
    <row r="472" spans="1:7" x14ac:dyDescent="0.25">
      <c r="A472" s="61" t="s">
        <v>698</v>
      </c>
      <c r="B472" s="61" t="s">
        <v>699</v>
      </c>
      <c r="C472" s="62">
        <v>50204</v>
      </c>
      <c r="D472" s="63" t="s">
        <v>1163</v>
      </c>
      <c r="E472" s="63" t="s">
        <v>1162</v>
      </c>
      <c r="F472" s="64">
        <v>7</v>
      </c>
      <c r="G472" s="64" t="s">
        <v>1161</v>
      </c>
    </row>
    <row r="473" spans="1:7" x14ac:dyDescent="0.25">
      <c r="A473" s="61" t="s">
        <v>698</v>
      </c>
      <c r="B473" s="61" t="s">
        <v>699</v>
      </c>
      <c r="C473" s="62">
        <v>50205</v>
      </c>
      <c r="D473" s="63" t="s">
        <v>1165</v>
      </c>
      <c r="E473" s="63" t="s">
        <v>1164</v>
      </c>
      <c r="F473" s="64">
        <v>6</v>
      </c>
      <c r="G473" s="64" t="s">
        <v>1161</v>
      </c>
    </row>
    <row r="474" spans="1:7" x14ac:dyDescent="0.25">
      <c r="A474" s="61" t="s">
        <v>698</v>
      </c>
      <c r="B474" s="61" t="s">
        <v>699</v>
      </c>
      <c r="C474" s="62">
        <v>50206</v>
      </c>
      <c r="D474" s="63" t="s">
        <v>536</v>
      </c>
      <c r="E474" s="63" t="s">
        <v>537</v>
      </c>
      <c r="F474" s="64">
        <v>5</v>
      </c>
      <c r="G474" s="64" t="s">
        <v>1161</v>
      </c>
    </row>
    <row r="475" spans="1:7" x14ac:dyDescent="0.25">
      <c r="A475" s="61" t="s">
        <v>698</v>
      </c>
      <c r="B475" s="61" t="s">
        <v>699</v>
      </c>
      <c r="C475" s="62">
        <v>50207</v>
      </c>
      <c r="D475" s="63" t="s">
        <v>1167</v>
      </c>
      <c r="E475" s="63" t="s">
        <v>1166</v>
      </c>
      <c r="F475" s="64">
        <v>5</v>
      </c>
      <c r="G475" s="64" t="s">
        <v>1161</v>
      </c>
    </row>
    <row r="476" spans="1:7" x14ac:dyDescent="0.25">
      <c r="A476" s="61" t="s">
        <v>698</v>
      </c>
      <c r="B476" s="61" t="s">
        <v>699</v>
      </c>
      <c r="C476" s="62">
        <v>50208</v>
      </c>
      <c r="D476" s="63" t="s">
        <v>540</v>
      </c>
      <c r="E476" s="63" t="s">
        <v>1168</v>
      </c>
      <c r="F476" s="64" t="s">
        <v>0</v>
      </c>
      <c r="G476" s="64" t="s">
        <v>1161</v>
      </c>
    </row>
    <row r="477" spans="1:7" x14ac:dyDescent="0.25">
      <c r="A477" s="61" t="s">
        <v>698</v>
      </c>
      <c r="B477" s="61" t="s">
        <v>699</v>
      </c>
      <c r="C477" s="62">
        <v>50209</v>
      </c>
      <c r="D477" s="63" t="s">
        <v>541</v>
      </c>
      <c r="E477" s="63" t="s">
        <v>1169</v>
      </c>
      <c r="F477" s="64">
        <v>4</v>
      </c>
      <c r="G477" s="64" t="s">
        <v>1161</v>
      </c>
    </row>
    <row r="478" spans="1:7" x14ac:dyDescent="0.25">
      <c r="A478" s="61" t="s">
        <v>698</v>
      </c>
      <c r="B478" s="61" t="s">
        <v>699</v>
      </c>
      <c r="C478" s="62">
        <v>50210</v>
      </c>
      <c r="D478" s="63" t="s">
        <v>1171</v>
      </c>
      <c r="E478" s="63" t="s">
        <v>1170</v>
      </c>
      <c r="F478" s="64">
        <v>5</v>
      </c>
      <c r="G478" s="64" t="s">
        <v>1161</v>
      </c>
    </row>
    <row r="479" spans="1:7" x14ac:dyDescent="0.25">
      <c r="A479" s="61" t="s">
        <v>698</v>
      </c>
      <c r="B479" s="61" t="s">
        <v>699</v>
      </c>
      <c r="C479" s="62">
        <v>50211</v>
      </c>
      <c r="D479" s="63" t="s">
        <v>1173</v>
      </c>
      <c r="E479" s="63" t="s">
        <v>1172</v>
      </c>
      <c r="F479" s="64">
        <v>7</v>
      </c>
      <c r="G479" s="64" t="s">
        <v>1161</v>
      </c>
    </row>
    <row r="480" spans="1:7" x14ac:dyDescent="0.25">
      <c r="A480" s="61" t="s">
        <v>698</v>
      </c>
      <c r="B480" s="61" t="s">
        <v>699</v>
      </c>
      <c r="C480" s="62">
        <v>50212</v>
      </c>
      <c r="D480" s="63" t="s">
        <v>595</v>
      </c>
      <c r="E480" s="63" t="s">
        <v>596</v>
      </c>
      <c r="F480" s="64">
        <v>7</v>
      </c>
      <c r="G480" s="64" t="s">
        <v>1161</v>
      </c>
    </row>
    <row r="481" spans="1:7" x14ac:dyDescent="0.25">
      <c r="A481" s="61" t="s">
        <v>698</v>
      </c>
      <c r="B481" s="61" t="s">
        <v>699</v>
      </c>
      <c r="C481" s="62">
        <v>50213</v>
      </c>
      <c r="D481" s="63" t="s">
        <v>597</v>
      </c>
      <c r="E481" s="63" t="s">
        <v>598</v>
      </c>
      <c r="F481" s="64">
        <v>7</v>
      </c>
      <c r="G481" s="64" t="s">
        <v>1161</v>
      </c>
    </row>
    <row r="482" spans="1:7" x14ac:dyDescent="0.25">
      <c r="A482" s="61" t="s">
        <v>698</v>
      </c>
      <c r="B482" s="61" t="s">
        <v>699</v>
      </c>
      <c r="C482" s="62">
        <v>50214</v>
      </c>
      <c r="D482" s="63" t="s">
        <v>599</v>
      </c>
      <c r="E482" s="63" t="s">
        <v>599</v>
      </c>
      <c r="F482" s="64">
        <v>7</v>
      </c>
      <c r="G482" s="64" t="s">
        <v>1161</v>
      </c>
    </row>
    <row r="483" spans="1:7" x14ac:dyDescent="0.25">
      <c r="A483" s="61" t="s">
        <v>698</v>
      </c>
      <c r="B483" s="61" t="s">
        <v>699</v>
      </c>
      <c r="C483" s="62">
        <v>50215</v>
      </c>
      <c r="D483" s="63" t="s">
        <v>600</v>
      </c>
      <c r="E483" s="63" t="s">
        <v>601</v>
      </c>
      <c r="F483" s="64">
        <v>6</v>
      </c>
      <c r="G483" s="64" t="s">
        <v>1161</v>
      </c>
    </row>
    <row r="484" spans="1:7" x14ac:dyDescent="0.25">
      <c r="A484" s="61" t="s">
        <v>698</v>
      </c>
      <c r="B484" s="61" t="s">
        <v>699</v>
      </c>
      <c r="C484" s="62">
        <v>50216</v>
      </c>
      <c r="D484" s="63" t="s">
        <v>1239</v>
      </c>
      <c r="E484" s="63" t="s">
        <v>1240</v>
      </c>
      <c r="F484" s="64">
        <v>7</v>
      </c>
      <c r="G484" s="64" t="s">
        <v>1161</v>
      </c>
    </row>
    <row r="485" spans="1:7" x14ac:dyDescent="0.25">
      <c r="A485" s="61" t="s">
        <v>698</v>
      </c>
      <c r="B485" s="61" t="s">
        <v>699</v>
      </c>
      <c r="C485" s="62">
        <v>50301</v>
      </c>
      <c r="D485" s="63" t="s">
        <v>545</v>
      </c>
      <c r="E485" s="63" t="s">
        <v>546</v>
      </c>
      <c r="F485" s="64">
        <v>4</v>
      </c>
      <c r="G485" s="64" t="s">
        <v>1174</v>
      </c>
    </row>
    <row r="486" spans="1:7" x14ac:dyDescent="0.25">
      <c r="A486" s="61" t="s">
        <v>698</v>
      </c>
      <c r="B486" s="61" t="s">
        <v>699</v>
      </c>
      <c r="C486" s="62">
        <v>50302</v>
      </c>
      <c r="D486" s="63" t="s">
        <v>547</v>
      </c>
      <c r="E486" s="63" t="s">
        <v>548</v>
      </c>
      <c r="F486" s="64">
        <v>4</v>
      </c>
      <c r="G486" s="64" t="s">
        <v>1174</v>
      </c>
    </row>
    <row r="487" spans="1:7" x14ac:dyDescent="0.25">
      <c r="A487" s="61" t="s">
        <v>698</v>
      </c>
      <c r="B487" s="61" t="s">
        <v>699</v>
      </c>
      <c r="C487" s="62">
        <v>50303</v>
      </c>
      <c r="D487" s="63" t="s">
        <v>549</v>
      </c>
      <c r="E487" s="63" t="s">
        <v>550</v>
      </c>
      <c r="F487" s="64">
        <v>5</v>
      </c>
      <c r="G487" s="64" t="s">
        <v>1174</v>
      </c>
    </row>
    <row r="488" spans="1:7" x14ac:dyDescent="0.25">
      <c r="A488" s="61" t="s">
        <v>698</v>
      </c>
      <c r="B488" s="61" t="s">
        <v>699</v>
      </c>
      <c r="C488" s="62">
        <v>50304</v>
      </c>
      <c r="D488" s="63" t="s">
        <v>551</v>
      </c>
      <c r="E488" s="63" t="s">
        <v>552</v>
      </c>
      <c r="F488" s="64">
        <v>6</v>
      </c>
      <c r="G488" s="64" t="s">
        <v>1174</v>
      </c>
    </row>
    <row r="489" spans="1:7" x14ac:dyDescent="0.25">
      <c r="A489" s="61" t="s">
        <v>698</v>
      </c>
      <c r="B489" s="61" t="s">
        <v>699</v>
      </c>
      <c r="C489" s="62">
        <v>50305</v>
      </c>
      <c r="D489" s="63" t="s">
        <v>553</v>
      </c>
      <c r="E489" s="63" t="s">
        <v>554</v>
      </c>
      <c r="F489" s="64">
        <v>6</v>
      </c>
      <c r="G489" s="64" t="s">
        <v>1174</v>
      </c>
    </row>
    <row r="490" spans="1:7" x14ac:dyDescent="0.25">
      <c r="A490" s="61" t="s">
        <v>698</v>
      </c>
      <c r="B490" s="61" t="s">
        <v>699</v>
      </c>
      <c r="C490" s="62">
        <v>50306</v>
      </c>
      <c r="D490" s="63" t="s">
        <v>555</v>
      </c>
      <c r="E490" s="63" t="s">
        <v>556</v>
      </c>
      <c r="F490" s="64">
        <v>6</v>
      </c>
      <c r="G490" s="64" t="s">
        <v>1174</v>
      </c>
    </row>
    <row r="491" spans="1:7" x14ac:dyDescent="0.25">
      <c r="A491" s="61" t="s">
        <v>698</v>
      </c>
      <c r="B491" s="61" t="s">
        <v>699</v>
      </c>
      <c r="C491" s="62">
        <v>50307</v>
      </c>
      <c r="D491" s="63" t="s">
        <v>557</v>
      </c>
      <c r="E491" s="63" t="s">
        <v>1175</v>
      </c>
      <c r="F491" s="64">
        <v>7</v>
      </c>
      <c r="G491" s="64" t="s">
        <v>1174</v>
      </c>
    </row>
    <row r="492" spans="1:7" x14ac:dyDescent="0.25">
      <c r="A492" s="61" t="s">
        <v>698</v>
      </c>
      <c r="B492" s="61" t="s">
        <v>699</v>
      </c>
      <c r="C492" s="62">
        <v>50308</v>
      </c>
      <c r="D492" s="63" t="s">
        <v>558</v>
      </c>
      <c r="E492" s="63" t="s">
        <v>1176</v>
      </c>
      <c r="F492" s="64">
        <v>7</v>
      </c>
      <c r="G492" s="64" t="s">
        <v>1174</v>
      </c>
    </row>
    <row r="493" spans="1:7" x14ac:dyDescent="0.25">
      <c r="A493" s="61" t="s">
        <v>698</v>
      </c>
      <c r="B493" s="61" t="s">
        <v>699</v>
      </c>
      <c r="C493" s="62">
        <v>50309</v>
      </c>
      <c r="D493" s="63" t="s">
        <v>559</v>
      </c>
      <c r="E493" s="63" t="s">
        <v>560</v>
      </c>
      <c r="F493" s="64">
        <v>4</v>
      </c>
      <c r="G493" s="64" t="s">
        <v>1174</v>
      </c>
    </row>
    <row r="494" spans="1:7" x14ac:dyDescent="0.25">
      <c r="A494" s="61" t="s">
        <v>698</v>
      </c>
      <c r="B494" s="61" t="s">
        <v>699</v>
      </c>
      <c r="C494" s="4">
        <v>50310</v>
      </c>
      <c r="D494" s="63" t="s">
        <v>1178</v>
      </c>
      <c r="E494" s="63" t="s">
        <v>1177</v>
      </c>
      <c r="F494" s="64">
        <v>4</v>
      </c>
      <c r="G494" s="64" t="s">
        <v>1174</v>
      </c>
    </row>
    <row r="495" spans="1:7" x14ac:dyDescent="0.25">
      <c r="A495" s="61" t="s">
        <v>698</v>
      </c>
      <c r="B495" s="61" t="s">
        <v>699</v>
      </c>
      <c r="C495" s="62">
        <v>50311</v>
      </c>
      <c r="D495" s="63" t="s">
        <v>561</v>
      </c>
      <c r="E495" s="63" t="s">
        <v>562</v>
      </c>
      <c r="F495" s="64">
        <v>6</v>
      </c>
      <c r="G495" s="64" t="s">
        <v>1174</v>
      </c>
    </row>
    <row r="496" spans="1:7" x14ac:dyDescent="0.25">
      <c r="A496" s="61" t="s">
        <v>698</v>
      </c>
      <c r="B496" s="61" t="s">
        <v>699</v>
      </c>
      <c r="C496" s="62">
        <v>50312</v>
      </c>
      <c r="D496" s="63" t="s">
        <v>563</v>
      </c>
      <c r="E496" s="63" t="s">
        <v>564</v>
      </c>
      <c r="F496" s="64">
        <v>6</v>
      </c>
      <c r="G496" s="64" t="s">
        <v>1174</v>
      </c>
    </row>
    <row r="497" spans="1:7" x14ac:dyDescent="0.25">
      <c r="A497" s="61" t="s">
        <v>698</v>
      </c>
      <c r="B497" s="61" t="s">
        <v>699</v>
      </c>
      <c r="C497" s="62">
        <v>50401</v>
      </c>
      <c r="D497" s="63" t="s">
        <v>565</v>
      </c>
      <c r="E497" s="63" t="s">
        <v>566</v>
      </c>
      <c r="F497" s="64" t="s">
        <v>0</v>
      </c>
      <c r="G497" s="64" t="s">
        <v>1179</v>
      </c>
    </row>
    <row r="498" spans="1:7" x14ac:dyDescent="0.25">
      <c r="A498" s="61" t="s">
        <v>698</v>
      </c>
      <c r="B498" s="61" t="s">
        <v>699</v>
      </c>
      <c r="C498" s="4">
        <v>50402</v>
      </c>
      <c r="D498" s="63" t="s">
        <v>567</v>
      </c>
      <c r="E498" s="63" t="s">
        <v>1180</v>
      </c>
      <c r="F498" s="64">
        <v>5</v>
      </c>
      <c r="G498" s="64" t="s">
        <v>1179</v>
      </c>
    </row>
    <row r="499" spans="1:7" x14ac:dyDescent="0.25">
      <c r="A499" s="61" t="s">
        <v>698</v>
      </c>
      <c r="B499" s="61" t="s">
        <v>699</v>
      </c>
      <c r="C499" s="62">
        <v>50403</v>
      </c>
      <c r="D499" s="63" t="s">
        <v>568</v>
      </c>
      <c r="E499" s="63" t="s">
        <v>569</v>
      </c>
      <c r="F499" s="64">
        <v>5</v>
      </c>
      <c r="G499" s="64" t="s">
        <v>1179</v>
      </c>
    </row>
    <row r="500" spans="1:7" x14ac:dyDescent="0.25">
      <c r="A500" s="61" t="s">
        <v>698</v>
      </c>
      <c r="B500" s="61" t="s">
        <v>699</v>
      </c>
      <c r="C500" s="4">
        <v>50404</v>
      </c>
      <c r="D500" s="63" t="s">
        <v>570</v>
      </c>
      <c r="E500" s="63" t="s">
        <v>571</v>
      </c>
      <c r="F500" s="64">
        <v>6</v>
      </c>
      <c r="G500" s="64" t="s">
        <v>1179</v>
      </c>
    </row>
    <row r="501" spans="1:7" x14ac:dyDescent="0.25">
      <c r="A501" s="61" t="s">
        <v>698</v>
      </c>
      <c r="B501" s="61" t="s">
        <v>699</v>
      </c>
      <c r="C501" s="62">
        <v>50405</v>
      </c>
      <c r="D501" s="63" t="s">
        <v>572</v>
      </c>
      <c r="E501" s="63" t="s">
        <v>573</v>
      </c>
      <c r="F501" s="64">
        <v>7</v>
      </c>
      <c r="G501" s="64" t="s">
        <v>1179</v>
      </c>
    </row>
    <row r="502" spans="1:7" x14ac:dyDescent="0.25">
      <c r="A502" s="61" t="s">
        <v>698</v>
      </c>
      <c r="B502" s="61" t="s">
        <v>699</v>
      </c>
      <c r="C502" s="62">
        <v>50406</v>
      </c>
      <c r="D502" s="63" t="s">
        <v>574</v>
      </c>
      <c r="E502" s="63" t="s">
        <v>1181</v>
      </c>
      <c r="F502" s="64">
        <v>5</v>
      </c>
      <c r="G502" s="64" t="s">
        <v>1179</v>
      </c>
    </row>
    <row r="503" spans="1:7" x14ac:dyDescent="0.25">
      <c r="A503" s="61" t="s">
        <v>698</v>
      </c>
      <c r="B503" s="61" t="s">
        <v>699</v>
      </c>
      <c r="C503" s="62">
        <v>50407</v>
      </c>
      <c r="D503" s="63" t="s">
        <v>575</v>
      </c>
      <c r="E503" s="63" t="s">
        <v>1182</v>
      </c>
      <c r="F503" s="64">
        <v>6</v>
      </c>
      <c r="G503" s="64" t="s">
        <v>1179</v>
      </c>
    </row>
    <row r="504" spans="1:7" x14ac:dyDescent="0.25">
      <c r="A504" s="61" t="s">
        <v>698</v>
      </c>
      <c r="B504" s="61" t="s">
        <v>699</v>
      </c>
      <c r="C504" s="4">
        <v>50408</v>
      </c>
      <c r="D504" s="63" t="s">
        <v>576</v>
      </c>
      <c r="E504" s="63" t="s">
        <v>1183</v>
      </c>
      <c r="F504" s="64">
        <v>7</v>
      </c>
      <c r="G504" s="64" t="s">
        <v>1179</v>
      </c>
    </row>
    <row r="505" spans="1:7" ht="30" x14ac:dyDescent="0.25">
      <c r="A505" s="61" t="s">
        <v>698</v>
      </c>
      <c r="B505" s="61" t="s">
        <v>699</v>
      </c>
      <c r="C505" s="62">
        <v>50409</v>
      </c>
      <c r="D505" s="63" t="s">
        <v>577</v>
      </c>
      <c r="E505" s="63" t="s">
        <v>578</v>
      </c>
      <c r="F505" s="64">
        <v>7</v>
      </c>
      <c r="G505" s="64" t="s">
        <v>1179</v>
      </c>
    </row>
    <row r="506" spans="1:7" x14ac:dyDescent="0.25">
      <c r="A506" s="61" t="s">
        <v>698</v>
      </c>
      <c r="B506" s="61" t="s">
        <v>699</v>
      </c>
      <c r="C506" s="62">
        <v>50501</v>
      </c>
      <c r="D506" s="63" t="s">
        <v>1184</v>
      </c>
      <c r="E506" s="63" t="s">
        <v>591</v>
      </c>
      <c r="F506" s="64" t="s">
        <v>0</v>
      </c>
      <c r="G506" s="64" t="s">
        <v>1185</v>
      </c>
    </row>
    <row r="507" spans="1:7" x14ac:dyDescent="0.25">
      <c r="A507" s="61" t="s">
        <v>698</v>
      </c>
      <c r="B507" s="61" t="s">
        <v>699</v>
      </c>
      <c r="C507" s="62">
        <v>50502</v>
      </c>
      <c r="D507" s="63" t="s">
        <v>592</v>
      </c>
      <c r="E507" s="63" t="s">
        <v>593</v>
      </c>
      <c r="F507" s="64" t="s">
        <v>594</v>
      </c>
      <c r="G507" s="64" t="s">
        <v>1185</v>
      </c>
    </row>
    <row r="508" spans="1:7" x14ac:dyDescent="0.25">
      <c r="A508" s="61" t="s">
        <v>698</v>
      </c>
      <c r="B508" s="61" t="s">
        <v>699</v>
      </c>
      <c r="C508" s="62">
        <v>50503</v>
      </c>
      <c r="D508" s="63" t="s">
        <v>580</v>
      </c>
      <c r="E508" s="63" t="s">
        <v>1186</v>
      </c>
      <c r="F508" s="64">
        <v>5</v>
      </c>
      <c r="G508" s="64" t="s">
        <v>1185</v>
      </c>
    </row>
    <row r="509" spans="1:7" x14ac:dyDescent="0.25">
      <c r="A509" s="61" t="s">
        <v>698</v>
      </c>
      <c r="B509" s="61" t="s">
        <v>699</v>
      </c>
      <c r="C509" s="62">
        <v>50504</v>
      </c>
      <c r="D509" s="63" t="s">
        <v>579</v>
      </c>
      <c r="E509" s="63" t="s">
        <v>1187</v>
      </c>
      <c r="F509" s="64">
        <v>6</v>
      </c>
      <c r="G509" s="64" t="s">
        <v>1185</v>
      </c>
    </row>
    <row r="510" spans="1:7" x14ac:dyDescent="0.25">
      <c r="A510" s="61" t="s">
        <v>698</v>
      </c>
      <c r="B510" s="61" t="s">
        <v>699</v>
      </c>
      <c r="C510" s="62">
        <v>50505</v>
      </c>
      <c r="D510" s="63" t="s">
        <v>581</v>
      </c>
      <c r="E510" s="63" t="s">
        <v>582</v>
      </c>
      <c r="F510" s="64">
        <v>6</v>
      </c>
      <c r="G510" s="64" t="s">
        <v>1185</v>
      </c>
    </row>
    <row r="511" spans="1:7" x14ac:dyDescent="0.25">
      <c r="A511" s="61" t="s">
        <v>698</v>
      </c>
      <c r="B511" s="61" t="s">
        <v>699</v>
      </c>
      <c r="C511" s="62">
        <v>50506</v>
      </c>
      <c r="D511" s="63" t="s">
        <v>583</v>
      </c>
      <c r="E511" s="63" t="s">
        <v>584</v>
      </c>
      <c r="F511" s="64">
        <v>7</v>
      </c>
      <c r="G511" s="64" t="s">
        <v>1185</v>
      </c>
    </row>
    <row r="512" spans="1:7" x14ac:dyDescent="0.25">
      <c r="A512" s="61" t="s">
        <v>698</v>
      </c>
      <c r="B512" s="61" t="s">
        <v>699</v>
      </c>
      <c r="C512" s="62">
        <v>50507</v>
      </c>
      <c r="D512" s="63" t="s">
        <v>1189</v>
      </c>
      <c r="E512" s="63" t="s">
        <v>1188</v>
      </c>
      <c r="F512" s="64">
        <v>7</v>
      </c>
      <c r="G512" s="64" t="s">
        <v>1185</v>
      </c>
    </row>
    <row r="513" spans="1:7" x14ac:dyDescent="0.25">
      <c r="A513" s="61" t="s">
        <v>698</v>
      </c>
      <c r="B513" s="61" t="s">
        <v>699</v>
      </c>
      <c r="C513" s="65">
        <v>50508</v>
      </c>
      <c r="D513" s="63" t="s">
        <v>585</v>
      </c>
      <c r="E513" s="63" t="s">
        <v>586</v>
      </c>
      <c r="F513" s="64">
        <v>6</v>
      </c>
      <c r="G513" s="64" t="s">
        <v>1185</v>
      </c>
    </row>
    <row r="514" spans="1:7" x14ac:dyDescent="0.25">
      <c r="A514" s="61" t="s">
        <v>698</v>
      </c>
      <c r="B514" s="61" t="s">
        <v>699</v>
      </c>
      <c r="C514" s="65">
        <v>50509</v>
      </c>
      <c r="D514" s="63" t="s">
        <v>587</v>
      </c>
      <c r="E514" s="63" t="s">
        <v>1190</v>
      </c>
      <c r="F514" s="64">
        <v>7</v>
      </c>
      <c r="G514" s="64" t="s">
        <v>1185</v>
      </c>
    </row>
    <row r="515" spans="1:7" x14ac:dyDescent="0.25">
      <c r="A515" s="61" t="s">
        <v>698</v>
      </c>
      <c r="B515" s="61" t="s">
        <v>699</v>
      </c>
      <c r="C515" s="62">
        <v>50510</v>
      </c>
      <c r="D515" s="63" t="s">
        <v>588</v>
      </c>
      <c r="E515" s="63" t="s">
        <v>1191</v>
      </c>
      <c r="F515" s="64">
        <v>7</v>
      </c>
      <c r="G515" s="64" t="s">
        <v>1185</v>
      </c>
    </row>
    <row r="516" spans="1:7" x14ac:dyDescent="0.25">
      <c r="A516" s="61" t="s">
        <v>698</v>
      </c>
      <c r="B516" s="61" t="s">
        <v>699</v>
      </c>
      <c r="C516" s="62">
        <v>50511</v>
      </c>
      <c r="D516" s="63" t="s">
        <v>589</v>
      </c>
      <c r="E516" s="63" t="s">
        <v>590</v>
      </c>
      <c r="F516" s="64">
        <v>7</v>
      </c>
      <c r="G516" s="64" t="s">
        <v>1185</v>
      </c>
    </row>
    <row r="517" spans="1:7" x14ac:dyDescent="0.25">
      <c r="A517" s="61" t="s">
        <v>698</v>
      </c>
      <c r="B517" s="61" t="s">
        <v>699</v>
      </c>
      <c r="C517" s="62">
        <v>50601</v>
      </c>
      <c r="D517" s="63" t="s">
        <v>602</v>
      </c>
      <c r="E517" s="63" t="s">
        <v>1192</v>
      </c>
      <c r="F517" s="64">
        <v>4</v>
      </c>
      <c r="G517" s="64" t="s">
        <v>1193</v>
      </c>
    </row>
    <row r="518" spans="1:7" x14ac:dyDescent="0.25">
      <c r="A518" s="61" t="s">
        <v>698</v>
      </c>
      <c r="B518" s="61" t="s">
        <v>699</v>
      </c>
      <c r="C518" s="62">
        <v>50602</v>
      </c>
      <c r="D518" s="63" t="s">
        <v>604</v>
      </c>
      <c r="E518" s="63" t="s">
        <v>1194</v>
      </c>
      <c r="F518" s="64">
        <v>4</v>
      </c>
      <c r="G518" s="64" t="s">
        <v>1193</v>
      </c>
    </row>
    <row r="519" spans="1:7" x14ac:dyDescent="0.25">
      <c r="A519" s="61" t="s">
        <v>698</v>
      </c>
      <c r="B519" s="61" t="s">
        <v>699</v>
      </c>
      <c r="C519" s="62">
        <v>50603</v>
      </c>
      <c r="D519" s="63" t="s">
        <v>1196</v>
      </c>
      <c r="E519" s="63" t="s">
        <v>1195</v>
      </c>
      <c r="F519" s="64">
        <v>4</v>
      </c>
      <c r="G519" s="64" t="s">
        <v>1193</v>
      </c>
    </row>
    <row r="520" spans="1:7" x14ac:dyDescent="0.25">
      <c r="A520" s="61" t="s">
        <v>698</v>
      </c>
      <c r="B520" s="61" t="s">
        <v>699</v>
      </c>
      <c r="C520" s="62">
        <v>50604</v>
      </c>
      <c r="D520" s="63" t="s">
        <v>605</v>
      </c>
      <c r="E520" s="63" t="s">
        <v>128</v>
      </c>
      <c r="F520" s="64">
        <v>6</v>
      </c>
      <c r="G520" s="64" t="s">
        <v>1193</v>
      </c>
    </row>
    <row r="521" spans="1:7" x14ac:dyDescent="0.25">
      <c r="A521" s="61" t="s">
        <v>698</v>
      </c>
      <c r="B521" s="61" t="s">
        <v>699</v>
      </c>
      <c r="C521" s="62">
        <v>50605</v>
      </c>
      <c r="D521" s="63" t="s">
        <v>606</v>
      </c>
      <c r="E521" s="63" t="s">
        <v>145</v>
      </c>
      <c r="F521" s="64">
        <v>5</v>
      </c>
      <c r="G521" s="64" t="s">
        <v>1193</v>
      </c>
    </row>
    <row r="522" spans="1:7" x14ac:dyDescent="0.25">
      <c r="A522" s="61" t="s">
        <v>698</v>
      </c>
      <c r="B522" s="61" t="s">
        <v>699</v>
      </c>
      <c r="C522" s="62">
        <v>50606</v>
      </c>
      <c r="D522" s="63" t="s">
        <v>607</v>
      </c>
      <c r="E522" s="63" t="s">
        <v>608</v>
      </c>
      <c r="F522" s="64">
        <v>6</v>
      </c>
      <c r="G522" s="64" t="s">
        <v>1193</v>
      </c>
    </row>
    <row r="523" spans="1:7" x14ac:dyDescent="0.25">
      <c r="A523" s="61" t="s">
        <v>698</v>
      </c>
      <c r="B523" s="61" t="s">
        <v>699</v>
      </c>
      <c r="C523" s="62">
        <v>50607</v>
      </c>
      <c r="D523" s="63" t="s">
        <v>1198</v>
      </c>
      <c r="E523" s="63" t="s">
        <v>1197</v>
      </c>
      <c r="F523" s="64">
        <v>7</v>
      </c>
      <c r="G523" s="64" t="s">
        <v>1193</v>
      </c>
    </row>
    <row r="524" spans="1:7" x14ac:dyDescent="0.25">
      <c r="A524" s="61" t="s">
        <v>698</v>
      </c>
      <c r="B524" s="61" t="s">
        <v>699</v>
      </c>
      <c r="C524" s="62">
        <v>50608</v>
      </c>
      <c r="D524" s="63" t="s">
        <v>609</v>
      </c>
      <c r="E524" s="63" t="s">
        <v>610</v>
      </c>
      <c r="F524" s="64">
        <v>5</v>
      </c>
      <c r="G524" s="64" t="s">
        <v>1193</v>
      </c>
    </row>
    <row r="525" spans="1:7" x14ac:dyDescent="0.25">
      <c r="A525" s="61" t="s">
        <v>698</v>
      </c>
      <c r="B525" s="61" t="s">
        <v>699</v>
      </c>
      <c r="C525" s="62">
        <v>50609</v>
      </c>
      <c r="D525" s="63" t="s">
        <v>611</v>
      </c>
      <c r="E525" s="63" t="s">
        <v>1199</v>
      </c>
      <c r="F525" s="64">
        <v>4</v>
      </c>
      <c r="G525" s="64" t="s">
        <v>1193</v>
      </c>
    </row>
    <row r="526" spans="1:7" x14ac:dyDescent="0.25">
      <c r="A526" s="61" t="s">
        <v>698</v>
      </c>
      <c r="B526" s="61" t="s">
        <v>699</v>
      </c>
      <c r="C526" s="62">
        <v>50610</v>
      </c>
      <c r="D526" s="63" t="s">
        <v>612</v>
      </c>
      <c r="E526" s="63" t="s">
        <v>1200</v>
      </c>
      <c r="F526" s="64">
        <v>6</v>
      </c>
      <c r="G526" s="64" t="s">
        <v>1193</v>
      </c>
    </row>
    <row r="527" spans="1:7" x14ac:dyDescent="0.25">
      <c r="A527" s="61" t="s">
        <v>698</v>
      </c>
      <c r="B527" s="61" t="s">
        <v>699</v>
      </c>
      <c r="C527" s="62">
        <v>50701</v>
      </c>
      <c r="D527" s="63" t="s">
        <v>613</v>
      </c>
      <c r="E527" s="63" t="s">
        <v>614</v>
      </c>
      <c r="F527" s="64">
        <v>7</v>
      </c>
      <c r="G527" s="64" t="s">
        <v>1201</v>
      </c>
    </row>
    <row r="528" spans="1:7" x14ac:dyDescent="0.25">
      <c r="A528" s="61" t="s">
        <v>698</v>
      </c>
      <c r="B528" s="61" t="s">
        <v>699</v>
      </c>
      <c r="C528" s="62">
        <v>50702</v>
      </c>
      <c r="D528" s="63" t="s">
        <v>616</v>
      </c>
      <c r="E528" s="63" t="s">
        <v>617</v>
      </c>
      <c r="F528" s="64">
        <v>7</v>
      </c>
      <c r="G528" s="64" t="s">
        <v>1201</v>
      </c>
    </row>
    <row r="529" spans="1:7" x14ac:dyDescent="0.25">
      <c r="A529" s="61" t="s">
        <v>698</v>
      </c>
      <c r="B529" s="61" t="s">
        <v>699</v>
      </c>
      <c r="C529" s="62">
        <v>50703</v>
      </c>
      <c r="D529" s="63" t="s">
        <v>618</v>
      </c>
      <c r="E529" s="63" t="s">
        <v>619</v>
      </c>
      <c r="F529" s="64">
        <v>7</v>
      </c>
      <c r="G529" s="64" t="s">
        <v>1201</v>
      </c>
    </row>
    <row r="530" spans="1:7" x14ac:dyDescent="0.25">
      <c r="A530" s="61" t="s">
        <v>698</v>
      </c>
      <c r="B530" s="61" t="s">
        <v>699</v>
      </c>
      <c r="C530" s="62">
        <v>50704</v>
      </c>
      <c r="D530" s="63" t="s">
        <v>620</v>
      </c>
      <c r="E530" s="63" t="s">
        <v>621</v>
      </c>
      <c r="F530" s="64">
        <v>7</v>
      </c>
      <c r="G530" s="64" t="s">
        <v>1201</v>
      </c>
    </row>
    <row r="531" spans="1:7" ht="30" x14ac:dyDescent="0.25">
      <c r="A531" s="61" t="s">
        <v>698</v>
      </c>
      <c r="B531" s="61" t="s">
        <v>699</v>
      </c>
      <c r="C531" s="62">
        <v>50705</v>
      </c>
      <c r="D531" s="63" t="s">
        <v>657</v>
      </c>
      <c r="E531" s="63" t="s">
        <v>1202</v>
      </c>
      <c r="F531" s="64">
        <v>5</v>
      </c>
      <c r="G531" s="64" t="s">
        <v>1201</v>
      </c>
    </row>
    <row r="532" spans="1:7" ht="30" x14ac:dyDescent="0.25">
      <c r="A532" s="61" t="s">
        <v>698</v>
      </c>
      <c r="B532" s="61" t="s">
        <v>699</v>
      </c>
      <c r="C532" s="62">
        <v>50706</v>
      </c>
      <c r="D532" s="63" t="s">
        <v>622</v>
      </c>
      <c r="E532" s="63" t="s">
        <v>623</v>
      </c>
      <c r="F532" s="64">
        <v>5</v>
      </c>
      <c r="G532" s="64" t="s">
        <v>1201</v>
      </c>
    </row>
    <row r="533" spans="1:7" ht="30" x14ac:dyDescent="0.25">
      <c r="A533" s="61" t="s">
        <v>698</v>
      </c>
      <c r="B533" s="61" t="s">
        <v>699</v>
      </c>
      <c r="C533" s="62">
        <v>50707</v>
      </c>
      <c r="D533" s="63" t="s">
        <v>624</v>
      </c>
      <c r="E533" s="63" t="s">
        <v>625</v>
      </c>
      <c r="F533" s="64">
        <v>6</v>
      </c>
      <c r="G533" s="64" t="s">
        <v>1201</v>
      </c>
    </row>
    <row r="534" spans="1:7" ht="30" x14ac:dyDescent="0.25">
      <c r="A534" s="61" t="s">
        <v>698</v>
      </c>
      <c r="B534" s="61" t="s">
        <v>699</v>
      </c>
      <c r="C534" s="62">
        <v>50708</v>
      </c>
      <c r="D534" s="63" t="s">
        <v>626</v>
      </c>
      <c r="E534" s="63" t="s">
        <v>627</v>
      </c>
      <c r="F534" s="64">
        <v>7</v>
      </c>
      <c r="G534" s="64" t="s">
        <v>1201</v>
      </c>
    </row>
    <row r="535" spans="1:7" x14ac:dyDescent="0.25">
      <c r="A535" s="61" t="s">
        <v>698</v>
      </c>
      <c r="B535" s="61" t="s">
        <v>699</v>
      </c>
      <c r="C535" s="62">
        <v>50801</v>
      </c>
      <c r="D535" s="63" t="s">
        <v>628</v>
      </c>
      <c r="E535" s="63" t="s">
        <v>629</v>
      </c>
      <c r="F535" s="64" t="s">
        <v>0</v>
      </c>
      <c r="G535" s="64" t="s">
        <v>1203</v>
      </c>
    </row>
    <row r="536" spans="1:7" x14ac:dyDescent="0.25">
      <c r="A536" s="61" t="s">
        <v>698</v>
      </c>
      <c r="B536" s="61" t="s">
        <v>699</v>
      </c>
      <c r="C536" s="62">
        <v>50802</v>
      </c>
      <c r="D536" s="63" t="s">
        <v>631</v>
      </c>
      <c r="E536" s="63" t="s">
        <v>632</v>
      </c>
      <c r="F536" s="64">
        <v>5</v>
      </c>
      <c r="G536" s="64" t="s">
        <v>1203</v>
      </c>
    </row>
    <row r="537" spans="1:7" x14ac:dyDescent="0.25">
      <c r="A537" s="61" t="s">
        <v>698</v>
      </c>
      <c r="B537" s="61" t="s">
        <v>699</v>
      </c>
      <c r="C537" s="62">
        <v>50803</v>
      </c>
      <c r="D537" s="63" t="s">
        <v>633</v>
      </c>
      <c r="E537" s="63" t="s">
        <v>634</v>
      </c>
      <c r="F537" s="64">
        <v>6</v>
      </c>
      <c r="G537" s="64" t="s">
        <v>1203</v>
      </c>
    </row>
    <row r="538" spans="1:7" x14ac:dyDescent="0.25">
      <c r="A538" s="61" t="s">
        <v>698</v>
      </c>
      <c r="B538" s="61" t="s">
        <v>699</v>
      </c>
      <c r="C538" s="62">
        <v>50804</v>
      </c>
      <c r="D538" s="63" t="s">
        <v>635</v>
      </c>
      <c r="E538" s="63" t="s">
        <v>636</v>
      </c>
      <c r="F538" s="64">
        <v>4</v>
      </c>
      <c r="G538" s="64" t="s">
        <v>1203</v>
      </c>
    </row>
    <row r="539" spans="1:7" x14ac:dyDescent="0.25">
      <c r="A539" s="61" t="s">
        <v>698</v>
      </c>
      <c r="B539" s="61" t="s">
        <v>699</v>
      </c>
      <c r="C539" s="62">
        <v>50805</v>
      </c>
      <c r="D539" s="63" t="s">
        <v>466</v>
      </c>
      <c r="E539" s="63" t="s">
        <v>1204</v>
      </c>
      <c r="F539" s="64">
        <v>5</v>
      </c>
      <c r="G539" s="64" t="s">
        <v>1203</v>
      </c>
    </row>
    <row r="540" spans="1:7" x14ac:dyDescent="0.25">
      <c r="A540" s="61" t="s">
        <v>698</v>
      </c>
      <c r="B540" s="61" t="s">
        <v>699</v>
      </c>
      <c r="C540" s="62">
        <v>50806</v>
      </c>
      <c r="D540" s="63" t="s">
        <v>637</v>
      </c>
      <c r="E540" s="63" t="s">
        <v>638</v>
      </c>
      <c r="F540" s="64">
        <v>5</v>
      </c>
      <c r="G540" s="64" t="s">
        <v>1203</v>
      </c>
    </row>
    <row r="541" spans="1:7" x14ac:dyDescent="0.25">
      <c r="A541" s="61" t="s">
        <v>698</v>
      </c>
      <c r="B541" s="61" t="s">
        <v>699</v>
      </c>
      <c r="C541" s="62">
        <v>50807</v>
      </c>
      <c r="D541" s="63" t="s">
        <v>1206</v>
      </c>
      <c r="E541" s="63" t="s">
        <v>1205</v>
      </c>
      <c r="F541" s="64">
        <v>5</v>
      </c>
      <c r="G541" s="64" t="s">
        <v>1203</v>
      </c>
    </row>
    <row r="542" spans="1:7" x14ac:dyDescent="0.25">
      <c r="A542" s="61" t="s">
        <v>698</v>
      </c>
      <c r="B542" s="61" t="s">
        <v>699</v>
      </c>
      <c r="C542" s="62">
        <v>50808</v>
      </c>
      <c r="D542" s="63" t="s">
        <v>1208</v>
      </c>
      <c r="E542" s="63" t="s">
        <v>1207</v>
      </c>
      <c r="F542" s="64">
        <v>6</v>
      </c>
      <c r="G542" s="64" t="s">
        <v>1203</v>
      </c>
    </row>
    <row r="543" spans="1:7" x14ac:dyDescent="0.25">
      <c r="A543" s="61" t="s">
        <v>698</v>
      </c>
      <c r="B543" s="61" t="s">
        <v>699</v>
      </c>
      <c r="C543" s="62">
        <v>50809</v>
      </c>
      <c r="D543" s="63" t="s">
        <v>639</v>
      </c>
      <c r="E543" s="63" t="s">
        <v>1209</v>
      </c>
      <c r="F543" s="64">
        <v>6</v>
      </c>
      <c r="G543" s="64" t="s">
        <v>1203</v>
      </c>
    </row>
    <row r="544" spans="1:7" x14ac:dyDescent="0.25">
      <c r="A544" s="61" t="s">
        <v>698</v>
      </c>
      <c r="B544" s="61" t="s">
        <v>699</v>
      </c>
      <c r="C544" s="62">
        <v>50810</v>
      </c>
      <c r="D544" s="63" t="s">
        <v>640</v>
      </c>
      <c r="E544" s="63" t="s">
        <v>1210</v>
      </c>
      <c r="F544" s="64">
        <v>7</v>
      </c>
      <c r="G544" s="64" t="s">
        <v>1203</v>
      </c>
    </row>
    <row r="545" spans="1:7" x14ac:dyDescent="0.25">
      <c r="A545" s="61" t="s">
        <v>698</v>
      </c>
      <c r="B545" s="61" t="s">
        <v>699</v>
      </c>
      <c r="C545" s="62">
        <v>50811</v>
      </c>
      <c r="D545" s="63" t="s">
        <v>1212</v>
      </c>
      <c r="E545" s="63" t="s">
        <v>1211</v>
      </c>
      <c r="F545" s="64">
        <v>6</v>
      </c>
      <c r="G545" s="64" t="s">
        <v>1203</v>
      </c>
    </row>
    <row r="546" spans="1:7" x14ac:dyDescent="0.25">
      <c r="A546" s="61" t="s">
        <v>698</v>
      </c>
      <c r="B546" s="61" t="s">
        <v>699</v>
      </c>
      <c r="C546" s="62">
        <v>50812</v>
      </c>
      <c r="D546" s="63" t="s">
        <v>1214</v>
      </c>
      <c r="E546" s="63" t="s">
        <v>1213</v>
      </c>
      <c r="F546" s="64">
        <v>7</v>
      </c>
      <c r="G546" s="64" t="s">
        <v>1203</v>
      </c>
    </row>
    <row r="547" spans="1:7" x14ac:dyDescent="0.25">
      <c r="A547" s="61" t="s">
        <v>698</v>
      </c>
      <c r="B547" s="61" t="s">
        <v>699</v>
      </c>
      <c r="C547" s="62">
        <v>50813</v>
      </c>
      <c r="D547" s="63" t="s">
        <v>1216</v>
      </c>
      <c r="E547" s="63" t="s">
        <v>1215</v>
      </c>
      <c r="F547" s="64">
        <v>7</v>
      </c>
      <c r="G547" s="64" t="s">
        <v>1203</v>
      </c>
    </row>
    <row r="548" spans="1:7" x14ac:dyDescent="0.25">
      <c r="A548" s="61" t="s">
        <v>698</v>
      </c>
      <c r="B548" s="61" t="s">
        <v>699</v>
      </c>
      <c r="C548" s="62">
        <v>50814</v>
      </c>
      <c r="D548" s="63" t="s">
        <v>641</v>
      </c>
      <c r="E548" s="63" t="s">
        <v>642</v>
      </c>
      <c r="F548" s="64">
        <v>5</v>
      </c>
      <c r="G548" s="64" t="s">
        <v>1203</v>
      </c>
    </row>
    <row r="549" spans="1:7" x14ac:dyDescent="0.25">
      <c r="A549" s="61" t="s">
        <v>698</v>
      </c>
      <c r="B549" s="61" t="s">
        <v>699</v>
      </c>
      <c r="C549" s="62">
        <v>50815</v>
      </c>
      <c r="D549" s="63" t="s">
        <v>474</v>
      </c>
      <c r="E549" s="63" t="s">
        <v>475</v>
      </c>
      <c r="F549" s="64">
        <v>6</v>
      </c>
      <c r="G549" s="64" t="s">
        <v>1203</v>
      </c>
    </row>
    <row r="550" spans="1:7" x14ac:dyDescent="0.25">
      <c r="A550" s="61" t="s">
        <v>698</v>
      </c>
      <c r="B550" s="61" t="s">
        <v>699</v>
      </c>
      <c r="C550" s="62">
        <v>50816</v>
      </c>
      <c r="D550" s="63" t="s">
        <v>643</v>
      </c>
      <c r="E550" s="63" t="s">
        <v>644</v>
      </c>
      <c r="F550" s="64">
        <v>7</v>
      </c>
      <c r="G550" s="64" t="s">
        <v>1203</v>
      </c>
    </row>
    <row r="551" spans="1:7" x14ac:dyDescent="0.25">
      <c r="A551" s="61" t="s">
        <v>698</v>
      </c>
      <c r="B551" s="61" t="s">
        <v>699</v>
      </c>
      <c r="C551" s="62">
        <v>50817</v>
      </c>
      <c r="D551" s="63" t="s">
        <v>645</v>
      </c>
      <c r="E551" s="63" t="s">
        <v>646</v>
      </c>
      <c r="F551" s="64">
        <v>7</v>
      </c>
      <c r="G551" s="64" t="s">
        <v>1203</v>
      </c>
    </row>
    <row r="552" spans="1:7" x14ac:dyDescent="0.25">
      <c r="A552" s="61" t="s">
        <v>698</v>
      </c>
      <c r="B552" s="61" t="s">
        <v>699</v>
      </c>
      <c r="C552" s="62">
        <v>50818</v>
      </c>
      <c r="D552" s="63" t="s">
        <v>1218</v>
      </c>
      <c r="E552" s="63" t="s">
        <v>1217</v>
      </c>
      <c r="F552" s="64">
        <v>7</v>
      </c>
      <c r="G552" s="64" t="s">
        <v>1203</v>
      </c>
    </row>
    <row r="553" spans="1:7" x14ac:dyDescent="0.25">
      <c r="A553" s="61" t="s">
        <v>698</v>
      </c>
      <c r="B553" s="61" t="s">
        <v>699</v>
      </c>
      <c r="C553" s="62">
        <v>50819</v>
      </c>
      <c r="D553" s="63" t="s">
        <v>647</v>
      </c>
      <c r="E553" s="63" t="s">
        <v>1219</v>
      </c>
      <c r="F553" s="64">
        <v>7</v>
      </c>
      <c r="G553" s="64" t="s">
        <v>1203</v>
      </c>
    </row>
    <row r="554" spans="1:7" x14ac:dyDescent="0.25">
      <c r="A554" s="61" t="s">
        <v>698</v>
      </c>
      <c r="B554" s="61" t="s">
        <v>699</v>
      </c>
      <c r="C554" s="62">
        <v>50820</v>
      </c>
      <c r="D554" s="63" t="s">
        <v>648</v>
      </c>
      <c r="E554" s="63" t="s">
        <v>649</v>
      </c>
      <c r="F554" s="64">
        <v>7</v>
      </c>
      <c r="G554" s="64" t="s">
        <v>1203</v>
      </c>
    </row>
    <row r="555" spans="1:7" x14ac:dyDescent="0.25">
      <c r="A555" s="61" t="s">
        <v>698</v>
      </c>
      <c r="B555" s="61" t="s">
        <v>699</v>
      </c>
      <c r="C555" s="62">
        <v>50901</v>
      </c>
      <c r="D555" s="63" t="s">
        <v>655</v>
      </c>
      <c r="E555" s="63" t="s">
        <v>656</v>
      </c>
      <c r="F555" s="64" t="s">
        <v>0</v>
      </c>
      <c r="G555" s="64" t="s">
        <v>1220</v>
      </c>
    </row>
    <row r="556" spans="1:7" x14ac:dyDescent="0.25">
      <c r="A556" s="61" t="s">
        <v>698</v>
      </c>
      <c r="B556" s="61" t="s">
        <v>699</v>
      </c>
      <c r="C556" s="62">
        <v>50902</v>
      </c>
      <c r="D556" s="63" t="s">
        <v>653</v>
      </c>
      <c r="E556" s="63" t="s">
        <v>654</v>
      </c>
      <c r="F556" s="64">
        <v>4</v>
      </c>
      <c r="G556" s="64" t="s">
        <v>1220</v>
      </c>
    </row>
    <row r="557" spans="1:7" x14ac:dyDescent="0.25">
      <c r="A557" s="61" t="s">
        <v>698</v>
      </c>
      <c r="B557" s="61" t="s">
        <v>699</v>
      </c>
      <c r="C557" s="62">
        <v>50903</v>
      </c>
      <c r="D557" s="63" t="s">
        <v>650</v>
      </c>
      <c r="E557" s="63" t="s">
        <v>483</v>
      </c>
      <c r="F557" s="64">
        <v>6</v>
      </c>
      <c r="G557" s="64" t="s">
        <v>1220</v>
      </c>
    </row>
    <row r="558" spans="1:7" x14ac:dyDescent="0.25">
      <c r="A558" s="61" t="s">
        <v>698</v>
      </c>
      <c r="B558" s="61" t="s">
        <v>699</v>
      </c>
      <c r="C558" s="62" t="s">
        <v>1241</v>
      </c>
      <c r="D558" s="63" t="s">
        <v>1242</v>
      </c>
      <c r="E558" s="63" t="s">
        <v>1243</v>
      </c>
      <c r="F558" s="64">
        <v>6</v>
      </c>
      <c r="G558" s="64" t="s">
        <v>1220</v>
      </c>
    </row>
    <row r="559" spans="1:7" x14ac:dyDescent="0.25">
      <c r="A559" s="61" t="s">
        <v>698</v>
      </c>
      <c r="B559" s="61" t="s">
        <v>699</v>
      </c>
      <c r="C559" s="62">
        <v>50904</v>
      </c>
      <c r="D559" s="63" t="s">
        <v>1244</v>
      </c>
      <c r="E559" s="63" t="s">
        <v>1245</v>
      </c>
      <c r="F559" s="64">
        <v>7</v>
      </c>
      <c r="G559" s="64" t="s">
        <v>1220</v>
      </c>
    </row>
    <row r="560" spans="1:7" x14ac:dyDescent="0.25">
      <c r="A560" s="61" t="s">
        <v>698</v>
      </c>
      <c r="B560" s="61" t="s">
        <v>699</v>
      </c>
      <c r="C560" s="62">
        <v>50905</v>
      </c>
      <c r="D560" s="63" t="s">
        <v>651</v>
      </c>
      <c r="E560" s="63" t="s">
        <v>652</v>
      </c>
      <c r="F560" s="64">
        <v>6</v>
      </c>
      <c r="G560" s="64" t="s">
        <v>1220</v>
      </c>
    </row>
    <row r="561" spans="1:7" x14ac:dyDescent="0.25">
      <c r="A561" s="61" t="s">
        <v>698</v>
      </c>
      <c r="B561" s="61" t="s">
        <v>699</v>
      </c>
      <c r="C561" s="62">
        <v>51001</v>
      </c>
      <c r="D561" s="63" t="s">
        <v>658</v>
      </c>
      <c r="E561" s="63" t="s">
        <v>659</v>
      </c>
      <c r="F561" s="64">
        <v>5</v>
      </c>
      <c r="G561" s="64" t="s">
        <v>603</v>
      </c>
    </row>
    <row r="562" spans="1:7" x14ac:dyDescent="0.25">
      <c r="A562" s="61" t="s">
        <v>698</v>
      </c>
      <c r="B562" s="61" t="s">
        <v>699</v>
      </c>
      <c r="C562" s="62">
        <v>51002</v>
      </c>
      <c r="D562" s="63" t="s">
        <v>660</v>
      </c>
      <c r="E562" s="63" t="s">
        <v>1221</v>
      </c>
      <c r="F562" s="64">
        <v>6</v>
      </c>
      <c r="G562" s="64" t="s">
        <v>603</v>
      </c>
    </row>
    <row r="563" spans="1:7" x14ac:dyDescent="0.25">
      <c r="A563" s="61" t="s">
        <v>698</v>
      </c>
      <c r="B563" s="61" t="s">
        <v>699</v>
      </c>
      <c r="C563" s="62">
        <v>51003</v>
      </c>
      <c r="D563" s="63" t="s">
        <v>1223</v>
      </c>
      <c r="E563" s="63" t="s">
        <v>1222</v>
      </c>
      <c r="F563" s="64">
        <v>5</v>
      </c>
      <c r="G563" s="64" t="s">
        <v>603</v>
      </c>
    </row>
    <row r="564" spans="1:7" x14ac:dyDescent="0.25">
      <c r="A564" s="61" t="s">
        <v>698</v>
      </c>
      <c r="B564" s="61" t="s">
        <v>699</v>
      </c>
      <c r="C564" s="62">
        <v>51004</v>
      </c>
      <c r="D564" s="63" t="s">
        <v>661</v>
      </c>
      <c r="E564" s="63" t="s">
        <v>1224</v>
      </c>
      <c r="F564" s="64">
        <v>6</v>
      </c>
      <c r="G564" s="64" t="s">
        <v>603</v>
      </c>
    </row>
    <row r="565" spans="1:7" x14ac:dyDescent="0.25">
      <c r="A565" s="61" t="s">
        <v>698</v>
      </c>
      <c r="B565" s="61" t="s">
        <v>699</v>
      </c>
      <c r="C565" s="62">
        <v>51101</v>
      </c>
      <c r="D565" s="63" t="s">
        <v>662</v>
      </c>
      <c r="E565" s="63" t="s">
        <v>663</v>
      </c>
      <c r="F565" s="64">
        <v>7</v>
      </c>
      <c r="G565" s="64" t="s">
        <v>615</v>
      </c>
    </row>
    <row r="566" spans="1:7" x14ac:dyDescent="0.25">
      <c r="A566" s="61" t="s">
        <v>698</v>
      </c>
      <c r="B566" s="61" t="s">
        <v>699</v>
      </c>
      <c r="C566" s="62">
        <v>51102</v>
      </c>
      <c r="D566" s="63" t="s">
        <v>664</v>
      </c>
      <c r="E566" s="63" t="s">
        <v>665</v>
      </c>
      <c r="F566" s="64">
        <v>7</v>
      </c>
      <c r="G566" s="64" t="s">
        <v>615</v>
      </c>
    </row>
    <row r="567" spans="1:7" x14ac:dyDescent="0.25">
      <c r="A567" s="61" t="s">
        <v>698</v>
      </c>
      <c r="B567" s="61" t="s">
        <v>699</v>
      </c>
      <c r="C567" s="4">
        <v>51103</v>
      </c>
      <c r="D567" s="63" t="s">
        <v>666</v>
      </c>
      <c r="E567" s="63" t="s">
        <v>667</v>
      </c>
      <c r="F567" s="64">
        <v>7</v>
      </c>
      <c r="G567" s="64" t="s">
        <v>615</v>
      </c>
    </row>
    <row r="568" spans="1:7" x14ac:dyDescent="0.25">
      <c r="A568" s="61" t="s">
        <v>698</v>
      </c>
      <c r="B568" s="61" t="s">
        <v>699</v>
      </c>
      <c r="C568" s="4">
        <v>51104</v>
      </c>
      <c r="D568" s="63" t="s">
        <v>668</v>
      </c>
      <c r="E568" s="63" t="s">
        <v>669</v>
      </c>
      <c r="F568" s="64">
        <v>7</v>
      </c>
      <c r="G568" s="64" t="s">
        <v>615</v>
      </c>
    </row>
    <row r="569" spans="1:7" x14ac:dyDescent="0.25">
      <c r="A569" s="61" t="s">
        <v>698</v>
      </c>
      <c r="B569" s="61" t="s">
        <v>699</v>
      </c>
      <c r="C569" s="62">
        <v>51105</v>
      </c>
      <c r="D569" s="63" t="s">
        <v>670</v>
      </c>
      <c r="E569" s="63" t="s">
        <v>671</v>
      </c>
      <c r="F569" s="64">
        <v>7</v>
      </c>
      <c r="G569" s="64" t="s">
        <v>615</v>
      </c>
    </row>
    <row r="570" spans="1:7" x14ac:dyDescent="0.25">
      <c r="A570" s="61" t="s">
        <v>698</v>
      </c>
      <c r="B570" s="61" t="s">
        <v>699</v>
      </c>
      <c r="C570" s="62">
        <v>51106</v>
      </c>
      <c r="D570" s="63" t="s">
        <v>672</v>
      </c>
      <c r="E570" s="63" t="s">
        <v>673</v>
      </c>
      <c r="F570" s="64">
        <v>7</v>
      </c>
      <c r="G570" s="64" t="s">
        <v>615</v>
      </c>
    </row>
    <row r="571" spans="1:7" x14ac:dyDescent="0.25">
      <c r="A571" s="61" t="s">
        <v>698</v>
      </c>
      <c r="B571" s="61" t="s">
        <v>699</v>
      </c>
      <c r="C571" s="62">
        <v>51107</v>
      </c>
      <c r="D571" s="63" t="s">
        <v>674</v>
      </c>
      <c r="E571" s="63" t="s">
        <v>675</v>
      </c>
      <c r="F571" s="64">
        <v>7</v>
      </c>
      <c r="G571" s="64" t="s">
        <v>615</v>
      </c>
    </row>
    <row r="572" spans="1:7" x14ac:dyDescent="0.25">
      <c r="A572" s="66" t="s">
        <v>698</v>
      </c>
      <c r="B572" s="66" t="s">
        <v>699</v>
      </c>
      <c r="C572" s="4">
        <v>51108</v>
      </c>
      <c r="D572" s="67" t="s">
        <v>676</v>
      </c>
      <c r="E572" s="67" t="s">
        <v>677</v>
      </c>
      <c r="F572" s="68">
        <v>7</v>
      </c>
      <c r="G572" s="68" t="s">
        <v>615</v>
      </c>
    </row>
    <row r="573" spans="1:7" x14ac:dyDescent="0.25">
      <c r="A573" s="66" t="s">
        <v>698</v>
      </c>
      <c r="B573" s="66" t="s">
        <v>699</v>
      </c>
      <c r="C573" s="4">
        <v>51109</v>
      </c>
      <c r="D573" s="67" t="s">
        <v>678</v>
      </c>
      <c r="E573" s="67" t="s">
        <v>679</v>
      </c>
      <c r="F573" s="68">
        <v>7</v>
      </c>
      <c r="G573" s="68" t="s">
        <v>615</v>
      </c>
    </row>
    <row r="574" spans="1:7" x14ac:dyDescent="0.25">
      <c r="A574" s="66" t="s">
        <v>698</v>
      </c>
      <c r="B574" s="66" t="s">
        <v>699</v>
      </c>
      <c r="C574" s="4">
        <v>51110</v>
      </c>
      <c r="D574" s="67" t="s">
        <v>680</v>
      </c>
      <c r="E574" s="67" t="s">
        <v>681</v>
      </c>
      <c r="F574" s="68">
        <v>7</v>
      </c>
      <c r="G574" s="68" t="s">
        <v>615</v>
      </c>
    </row>
    <row r="575" spans="1:7" x14ac:dyDescent="0.25">
      <c r="A575" s="66" t="s">
        <v>698</v>
      </c>
      <c r="B575" s="66" t="s">
        <v>699</v>
      </c>
      <c r="C575" s="4">
        <v>51111</v>
      </c>
      <c r="D575" s="67" t="s">
        <v>682</v>
      </c>
      <c r="E575" s="67" t="s">
        <v>683</v>
      </c>
      <c r="F575" s="68">
        <v>7</v>
      </c>
      <c r="G575" s="68" t="s">
        <v>615</v>
      </c>
    </row>
    <row r="576" spans="1:7" x14ac:dyDescent="0.25">
      <c r="A576" s="66" t="s">
        <v>698</v>
      </c>
      <c r="B576" s="66" t="s">
        <v>699</v>
      </c>
      <c r="C576" s="4">
        <v>51112</v>
      </c>
      <c r="D576" s="67" t="s">
        <v>684</v>
      </c>
      <c r="E576" s="67" t="s">
        <v>685</v>
      </c>
      <c r="F576" s="68">
        <v>7</v>
      </c>
      <c r="G576" s="68" t="s">
        <v>615</v>
      </c>
    </row>
    <row r="577" spans="1:7" x14ac:dyDescent="0.25">
      <c r="A577" s="66" t="s">
        <v>698</v>
      </c>
      <c r="B577" s="66" t="s">
        <v>699</v>
      </c>
      <c r="C577" s="4">
        <v>51201</v>
      </c>
      <c r="D577" s="67" t="s">
        <v>692</v>
      </c>
      <c r="E577" s="67" t="s">
        <v>693</v>
      </c>
      <c r="F577" s="68">
        <v>4</v>
      </c>
      <c r="G577" s="68" t="s">
        <v>630</v>
      </c>
    </row>
    <row r="578" spans="1:7" x14ac:dyDescent="0.25">
      <c r="A578" s="66" t="s">
        <v>698</v>
      </c>
      <c r="B578" s="66" t="s">
        <v>699</v>
      </c>
      <c r="C578" s="4">
        <v>51202</v>
      </c>
      <c r="D578" s="67" t="s">
        <v>690</v>
      </c>
      <c r="E578" s="67" t="s">
        <v>691</v>
      </c>
      <c r="F578" s="68">
        <v>5</v>
      </c>
      <c r="G578" s="68" t="s">
        <v>630</v>
      </c>
    </row>
    <row r="579" spans="1:7" x14ac:dyDescent="0.25">
      <c r="A579" s="66" t="s">
        <v>698</v>
      </c>
      <c r="B579" s="66" t="s">
        <v>699</v>
      </c>
      <c r="C579" s="4">
        <v>51203</v>
      </c>
      <c r="D579" s="67" t="s">
        <v>686</v>
      </c>
      <c r="E579" s="67" t="s">
        <v>687</v>
      </c>
      <c r="F579" s="68">
        <v>7</v>
      </c>
      <c r="G579" s="68" t="s">
        <v>630</v>
      </c>
    </row>
    <row r="580" spans="1:7" x14ac:dyDescent="0.25">
      <c r="A580" s="66" t="s">
        <v>698</v>
      </c>
      <c r="B580" s="66" t="s">
        <v>699</v>
      </c>
      <c r="C580" s="4">
        <v>51204</v>
      </c>
      <c r="D580" s="67" t="s">
        <v>688</v>
      </c>
      <c r="E580" s="67" t="s">
        <v>689</v>
      </c>
      <c r="F580" s="68">
        <v>7</v>
      </c>
      <c r="G580" s="68" t="s">
        <v>630</v>
      </c>
    </row>
    <row r="581" spans="1:7" x14ac:dyDescent="0.25">
      <c r="A581" s="66" t="s">
        <v>698</v>
      </c>
      <c r="B581" s="66" t="s">
        <v>699</v>
      </c>
      <c r="C581" s="4">
        <v>51205</v>
      </c>
      <c r="D581" s="67" t="s">
        <v>1226</v>
      </c>
      <c r="E581" s="67" t="s">
        <v>1225</v>
      </c>
      <c r="F581" s="68">
        <v>7</v>
      </c>
      <c r="G581" s="68" t="s">
        <v>630</v>
      </c>
    </row>
    <row r="582" spans="1:7" ht="30" x14ac:dyDescent="0.25">
      <c r="A582" s="66" t="s">
        <v>698</v>
      </c>
      <c r="B582" s="66" t="s">
        <v>699</v>
      </c>
      <c r="C582" s="4">
        <v>51206</v>
      </c>
      <c r="D582" s="67" t="s">
        <v>1228</v>
      </c>
      <c r="E582" s="67" t="s">
        <v>1227</v>
      </c>
      <c r="F582" s="68">
        <v>7</v>
      </c>
      <c r="G582" s="68" t="s">
        <v>630</v>
      </c>
    </row>
    <row r="583" spans="1:7" x14ac:dyDescent="0.25">
      <c r="A583" s="66"/>
      <c r="B583" s="66"/>
      <c r="C583" s="4"/>
      <c r="D583" s="67"/>
      <c r="E583" s="67"/>
      <c r="F583" s="68"/>
      <c r="G583" s="68"/>
    </row>
    <row r="584" spans="1:7" x14ac:dyDescent="0.25">
      <c r="A584" s="66"/>
      <c r="B584" s="66"/>
      <c r="C584" s="4"/>
      <c r="D584" s="67"/>
      <c r="E584" s="67"/>
      <c r="F584" s="68"/>
      <c r="G584" s="68"/>
    </row>
    <row r="585" spans="1:7" x14ac:dyDescent="0.25">
      <c r="A585" s="66"/>
      <c r="B585" s="66"/>
      <c r="C585" s="4"/>
      <c r="D585" s="67"/>
      <c r="E585" s="67"/>
      <c r="F585" s="68"/>
      <c r="G585" s="68"/>
    </row>
    <row r="586" spans="1:7" x14ac:dyDescent="0.25">
      <c r="A586" s="66"/>
      <c r="B586" s="66"/>
      <c r="C586" s="4"/>
      <c r="D586" s="67"/>
      <c r="E586" s="67"/>
      <c r="F586" s="68"/>
      <c r="G586" s="68"/>
    </row>
    <row r="587" spans="1:7" x14ac:dyDescent="0.25">
      <c r="A587" s="66"/>
      <c r="B587" s="66"/>
      <c r="C587" s="4"/>
      <c r="D587" s="67"/>
      <c r="E587" s="67"/>
      <c r="F587" s="68"/>
      <c r="G587" s="68"/>
    </row>
    <row r="588" spans="1:7" x14ac:dyDescent="0.25">
      <c r="A588" s="66"/>
      <c r="B588" s="66"/>
      <c r="C588" s="4"/>
      <c r="D588" s="67"/>
      <c r="E588" s="67"/>
      <c r="F588" s="68"/>
      <c r="G588" s="68"/>
    </row>
    <row r="589" spans="1:7" x14ac:dyDescent="0.25">
      <c r="A589" s="66"/>
      <c r="B589" s="66"/>
      <c r="C589" s="4"/>
      <c r="D589" s="67"/>
      <c r="E589" s="67"/>
      <c r="F589" s="68"/>
      <c r="G589" s="68"/>
    </row>
    <row r="590" spans="1:7" x14ac:dyDescent="0.25">
      <c r="A590" s="66"/>
      <c r="B590" s="66"/>
      <c r="C590" s="4"/>
      <c r="D590" s="67"/>
      <c r="E590" s="67"/>
      <c r="F590" s="68"/>
      <c r="G590" s="68"/>
    </row>
    <row r="591" spans="1:7" x14ac:dyDescent="0.25">
      <c r="A591" s="66"/>
      <c r="B591" s="66"/>
      <c r="C591" s="4"/>
      <c r="D591" s="67"/>
      <c r="E591" s="67"/>
      <c r="F591" s="68"/>
      <c r="G591" s="68"/>
    </row>
    <row r="592" spans="1:7" x14ac:dyDescent="0.25">
      <c r="A592" s="66"/>
      <c r="B592" s="66"/>
      <c r="C592" s="4"/>
      <c r="D592" s="67"/>
      <c r="E592" s="67"/>
      <c r="F592" s="68"/>
      <c r="G592" s="68"/>
    </row>
    <row r="593" spans="1:7" x14ac:dyDescent="0.25">
      <c r="A593" s="66"/>
      <c r="B593" s="66"/>
      <c r="C593" s="4"/>
      <c r="D593" s="67"/>
      <c r="E593" s="67"/>
      <c r="F593" s="68"/>
      <c r="G593" s="68"/>
    </row>
    <row r="594" spans="1:7" x14ac:dyDescent="0.25">
      <c r="A594" s="66"/>
      <c r="B594" s="66"/>
      <c r="C594" s="4"/>
      <c r="D594" s="67"/>
      <c r="E594" s="67"/>
      <c r="F594" s="68"/>
      <c r="G594" s="68"/>
    </row>
    <row r="595" spans="1:7" x14ac:dyDescent="0.25">
      <c r="A595" s="66"/>
      <c r="B595" s="66"/>
      <c r="C595" s="4"/>
      <c r="D595" s="67"/>
      <c r="E595" s="67"/>
      <c r="F595" s="68"/>
      <c r="G595" s="68"/>
    </row>
    <row r="596" spans="1:7" x14ac:dyDescent="0.25">
      <c r="A596" s="66"/>
      <c r="B596" s="66"/>
      <c r="C596" s="4"/>
      <c r="D596" s="67"/>
      <c r="E596" s="67"/>
      <c r="F596" s="68"/>
      <c r="G596" s="68"/>
    </row>
    <row r="597" spans="1:7" x14ac:dyDescent="0.25">
      <c r="A597" s="66"/>
      <c r="B597" s="66"/>
      <c r="C597" s="4"/>
      <c r="D597" s="67"/>
      <c r="E597" s="67"/>
      <c r="F597" s="68"/>
      <c r="G597" s="68"/>
    </row>
    <row r="598" spans="1:7" x14ac:dyDescent="0.25">
      <c r="A598" s="66"/>
      <c r="B598" s="66"/>
      <c r="C598" s="4"/>
      <c r="D598" s="67"/>
      <c r="E598" s="67"/>
      <c r="F598" s="68"/>
      <c r="G598" s="68"/>
    </row>
    <row r="599" spans="1:7" x14ac:dyDescent="0.25">
      <c r="A599" s="66"/>
      <c r="B599" s="66"/>
      <c r="C599" s="4"/>
      <c r="D599" s="67"/>
      <c r="E599" s="67"/>
      <c r="F599" s="68"/>
      <c r="G599" s="68"/>
    </row>
    <row r="600" spans="1:7" x14ac:dyDescent="0.25">
      <c r="A600" s="66"/>
      <c r="B600" s="66"/>
      <c r="C600" s="4"/>
      <c r="D600" s="67"/>
      <c r="E600" s="67"/>
      <c r="F600" s="68"/>
      <c r="G600" s="68"/>
    </row>
    <row r="601" spans="1:7" x14ac:dyDescent="0.25">
      <c r="A601" s="66"/>
      <c r="B601" s="66"/>
      <c r="C601" s="4"/>
      <c r="D601" s="67"/>
      <c r="E601" s="67"/>
      <c r="F601" s="68"/>
      <c r="G601" s="68"/>
    </row>
    <row r="602" spans="1:7" x14ac:dyDescent="0.25">
      <c r="A602" s="66"/>
      <c r="B602" s="66"/>
      <c r="C602" s="4"/>
      <c r="D602" s="67"/>
      <c r="E602" s="67"/>
      <c r="F602" s="68"/>
      <c r="G602" s="68"/>
    </row>
    <row r="603" spans="1:7" x14ac:dyDescent="0.25">
      <c r="A603" s="66"/>
      <c r="B603" s="66"/>
      <c r="C603" s="4"/>
      <c r="D603" s="67"/>
      <c r="E603" s="67"/>
      <c r="F603" s="68"/>
      <c r="G603" s="68"/>
    </row>
    <row r="604" spans="1:7" x14ac:dyDescent="0.25">
      <c r="A604" s="66"/>
      <c r="B604" s="66"/>
      <c r="C604" s="4"/>
      <c r="D604" s="67"/>
      <c r="E604" s="67"/>
      <c r="F604" s="68"/>
      <c r="G604" s="68"/>
    </row>
    <row r="605" spans="1:7" x14ac:dyDescent="0.25">
      <c r="A605" s="66"/>
      <c r="B605" s="66"/>
      <c r="C605" s="4"/>
      <c r="D605" s="67"/>
      <c r="E605" s="67"/>
      <c r="F605" s="68"/>
      <c r="G605" s="68"/>
    </row>
    <row r="606" spans="1:7" x14ac:dyDescent="0.25">
      <c r="A606" s="66"/>
      <c r="B606" s="66"/>
      <c r="C606" s="4"/>
      <c r="D606" s="67"/>
      <c r="E606" s="67"/>
      <c r="F606" s="68"/>
      <c r="G606" s="68"/>
    </row>
    <row r="607" spans="1:7" x14ac:dyDescent="0.25">
      <c r="A607" s="66"/>
      <c r="B607" s="66"/>
      <c r="C607" s="4"/>
      <c r="D607" s="67"/>
      <c r="E607" s="67"/>
      <c r="F607" s="68"/>
      <c r="G607" s="68"/>
    </row>
    <row r="608" spans="1:7" x14ac:dyDescent="0.25">
      <c r="A608" s="66"/>
      <c r="B608" s="66"/>
      <c r="C608" s="4"/>
      <c r="D608" s="67"/>
      <c r="E608" s="67"/>
      <c r="F608" s="68"/>
      <c r="G608" s="68"/>
    </row>
    <row r="609" spans="1:7" x14ac:dyDescent="0.25">
      <c r="A609" s="66"/>
      <c r="B609" s="66"/>
      <c r="C609" s="4"/>
      <c r="D609" s="67"/>
      <c r="E609" s="67"/>
      <c r="F609" s="68"/>
      <c r="G609" s="68"/>
    </row>
    <row r="610" spans="1:7" x14ac:dyDescent="0.25">
      <c r="A610" s="66"/>
      <c r="B610" s="66"/>
      <c r="C610" s="4"/>
      <c r="D610" s="67"/>
      <c r="E610" s="67"/>
      <c r="F610" s="68"/>
      <c r="G610" s="68"/>
    </row>
    <row r="611" spans="1:7" x14ac:dyDescent="0.25">
      <c r="A611" s="66"/>
      <c r="B611" s="66"/>
      <c r="C611" s="4"/>
      <c r="D611" s="67"/>
      <c r="E611" s="67"/>
      <c r="F611" s="68"/>
      <c r="G611" s="68"/>
    </row>
    <row r="612" spans="1:7" x14ac:dyDescent="0.25">
      <c r="A612" s="66"/>
      <c r="B612" s="66"/>
      <c r="C612" s="4"/>
      <c r="D612" s="67"/>
      <c r="E612" s="67"/>
      <c r="F612" s="68"/>
      <c r="G612" s="68"/>
    </row>
    <row r="613" spans="1:7" x14ac:dyDescent="0.25">
      <c r="A613" s="66"/>
      <c r="B613" s="66"/>
      <c r="C613" s="4"/>
      <c r="D613" s="67"/>
      <c r="E613" s="67"/>
      <c r="F613" s="68"/>
      <c r="G613" s="68"/>
    </row>
    <row r="614" spans="1:7" x14ac:dyDescent="0.25">
      <c r="A614" s="66"/>
      <c r="B614" s="66"/>
      <c r="C614" s="4"/>
      <c r="D614" s="67"/>
      <c r="E614" s="67"/>
      <c r="F614" s="68"/>
      <c r="G614" s="68"/>
    </row>
    <row r="615" spans="1:7" x14ac:dyDescent="0.25">
      <c r="A615" s="66"/>
      <c r="B615" s="66"/>
      <c r="C615" s="4"/>
      <c r="D615" s="67"/>
      <c r="E615" s="67"/>
      <c r="F615" s="68"/>
      <c r="G615" s="68"/>
    </row>
    <row r="616" spans="1:7" x14ac:dyDescent="0.25">
      <c r="A616" s="66"/>
      <c r="B616" s="66"/>
      <c r="C616" s="4"/>
      <c r="D616" s="67"/>
      <c r="E616" s="67"/>
      <c r="F616" s="68"/>
      <c r="G616" s="68"/>
    </row>
    <row r="617" spans="1:7" x14ac:dyDescent="0.25">
      <c r="A617" s="66"/>
      <c r="B617" s="66"/>
      <c r="C617" s="4"/>
      <c r="D617" s="67"/>
      <c r="E617" s="67"/>
      <c r="F617" s="68"/>
      <c r="G617" s="68"/>
    </row>
    <row r="618" spans="1:7" x14ac:dyDescent="0.25">
      <c r="A618" s="66"/>
      <c r="B618" s="66"/>
      <c r="C618" s="4"/>
      <c r="D618" s="67"/>
      <c r="E618" s="67"/>
      <c r="F618" s="68"/>
      <c r="G618" s="68"/>
    </row>
    <row r="619" spans="1:7" x14ac:dyDescent="0.25">
      <c r="A619" s="66"/>
      <c r="B619" s="66"/>
      <c r="C619" s="4"/>
      <c r="D619" s="67"/>
      <c r="E619" s="67"/>
      <c r="F619" s="68"/>
      <c r="G619" s="68"/>
    </row>
    <row r="620" spans="1:7" x14ac:dyDescent="0.25">
      <c r="A620" s="66"/>
      <c r="B620" s="66"/>
      <c r="C620" s="4"/>
      <c r="D620" s="67"/>
      <c r="E620" s="67"/>
      <c r="F620" s="68"/>
      <c r="G620" s="68"/>
    </row>
    <row r="621" spans="1:7" x14ac:dyDescent="0.25">
      <c r="A621" s="66"/>
      <c r="B621" s="66"/>
      <c r="C621" s="4"/>
      <c r="D621" s="67"/>
      <c r="E621" s="67"/>
      <c r="F621" s="68"/>
      <c r="G621" s="68"/>
    </row>
    <row r="622" spans="1:7" x14ac:dyDescent="0.25">
      <c r="A622" s="66"/>
      <c r="B622" s="66"/>
      <c r="C622" s="4"/>
      <c r="D622" s="67"/>
      <c r="E622" s="67"/>
      <c r="F622" s="68"/>
      <c r="G622" s="68"/>
    </row>
    <row r="623" spans="1:7" x14ac:dyDescent="0.25">
      <c r="A623" s="66"/>
      <c r="B623" s="66"/>
      <c r="C623" s="4"/>
      <c r="D623" s="67"/>
      <c r="E623" s="67"/>
      <c r="F623" s="68"/>
      <c r="G623" s="68"/>
    </row>
    <row r="624" spans="1:7" x14ac:dyDescent="0.25">
      <c r="A624" s="66"/>
      <c r="B624" s="66"/>
      <c r="C624" s="4"/>
      <c r="D624" s="67"/>
      <c r="E624" s="67"/>
      <c r="F624" s="68"/>
      <c r="G624" s="68"/>
    </row>
  </sheetData>
  <sheetProtection password="E0BB" sheet="1" objects="1" scenarios="1"/>
  <sortState ref="C154:D175">
    <sortCondition ref="C154:C175"/>
  </sortState>
  <conditionalFormatting sqref="C514:C1048576 C425:C512 C1:C423">
    <cfRule type="containsBlanks" dxfId="2" priority="4">
      <formula>LEN(TRIM(C1))=0</formula>
    </cfRule>
  </conditionalFormatting>
  <conditionalFormatting sqref="C513">
    <cfRule type="containsBlanks" dxfId="1" priority="2">
      <formula>LEN(TRIM(C513))=0</formula>
    </cfRule>
  </conditionalFormatting>
  <conditionalFormatting sqref="C424">
    <cfRule type="containsBlanks" dxfId="0" priority="1">
      <formula>LEN(TRIM(C424))=0</formula>
    </cfRule>
  </conditionalFormatting>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creation_tours_fr</vt:lpstr>
      <vt:lpstr>creation_tours_de</vt:lpstr>
      <vt:lpstr>elements</vt:lpstr>
      <vt:lpstr>NumAB</vt:lpstr>
      <vt:lpstr>NumBF</vt:lpstr>
      <vt:lpstr>NumBP</vt:lpstr>
      <vt:lpstr>NumSO</vt:lpstr>
      <vt:lpstr>NumSol</vt:lpstr>
      <vt:lpstr>NumST</vt:lpstr>
      <vt:lpstr>creation_tours_de!Zone_d_impression</vt:lpstr>
      <vt:lpstr>creation_tours_fr!Zone_d_impression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Visions</dc:creator>
  <cp:lastModifiedBy>Visions</cp:lastModifiedBy>
  <cp:lastPrinted>2015-01-30T09:00:38Z</cp:lastPrinted>
  <dcterms:created xsi:type="dcterms:W3CDTF">2015-01-20T13:14:13Z</dcterms:created>
  <dcterms:modified xsi:type="dcterms:W3CDTF">2018-02-14T08:58:55Z</dcterms:modified>
</cp:coreProperties>
</file>